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0" yWindow="0" windowWidth="20730" windowHeight="11760" tabRatio="878" activeTab="3"/>
  </bookViews>
  <sheets>
    <sheet name="S-кривая - ПД" sheetId="14" r:id="rId1"/>
    <sheet name="Наше предложение по ПД" sheetId="6" r:id="rId2"/>
    <sheet name="S-кривая - РД" sheetId="20" r:id="rId3"/>
    <sheet name="Наше предложение по РД " sheetId="13" r:id="rId4"/>
    <sheet name="Списки" sheetId="16" r:id="rId5"/>
  </sheets>
  <definedNames>
    <definedName name="_xlnm._FilterDatabase" localSheetId="1" hidden="1">'Наше предложение по ПД'!$A$10:$BP$56</definedName>
    <definedName name="_xlnm._FilterDatabase" localSheetId="3" hidden="1">'Наше предложение по РД '!$R$9:$BE$9</definedName>
    <definedName name="_xlnm.Print_Area" localSheetId="1">'Наше предложение по ПД'!$C$1:$BP$65</definedName>
    <definedName name="_xlnm.Print_Area" localSheetId="3">'Наше предложение по РД '!$A$1:$BE$31</definedName>
  </definedNames>
  <calcPr calcId="145621"/>
</workbook>
</file>

<file path=xl/calcChain.xml><?xml version="1.0" encoding="utf-8"?>
<calcChain xmlns="http://schemas.openxmlformats.org/spreadsheetml/2006/main">
  <c r="B11" i="13" l="1"/>
  <c r="C11" i="13" s="1"/>
  <c r="D11" i="13" s="1"/>
  <c r="E11" i="13" s="1"/>
  <c r="F11" i="13" s="1"/>
  <c r="G11" i="13" s="1"/>
  <c r="H11" i="13" s="1"/>
  <c r="I11" i="13" s="1"/>
  <c r="J11" i="13" s="1"/>
  <c r="M11" i="13" l="1"/>
  <c r="N11" i="13" s="1"/>
  <c r="O11" i="13" s="1"/>
  <c r="P11" i="13" s="1"/>
  <c r="Q11" i="13" s="1"/>
  <c r="R11" i="13" s="1"/>
  <c r="S11" i="13" s="1"/>
  <c r="T11" i="13" s="1"/>
  <c r="U11" i="13" s="1"/>
  <c r="V11" i="13" s="1"/>
  <c r="W11" i="13" s="1"/>
  <c r="X11" i="13" s="1"/>
  <c r="Y11" i="13" s="1"/>
  <c r="Z11" i="13" s="1"/>
  <c r="AA11" i="13" s="1"/>
  <c r="AB11" i="13" s="1"/>
  <c r="AC11" i="13" s="1"/>
  <c r="AD11" i="13" s="1"/>
  <c r="AE11" i="13" s="1"/>
  <c r="AF11" i="13" s="1"/>
  <c r="AG11" i="13" s="1"/>
  <c r="AH11" i="13" s="1"/>
  <c r="AI11" i="13" s="1"/>
  <c r="AJ11" i="13" s="1"/>
  <c r="AK11" i="13" s="1"/>
  <c r="AL11" i="13" s="1"/>
  <c r="AM11" i="13" s="1"/>
  <c r="AN11" i="13" s="1"/>
  <c r="AO11" i="13" s="1"/>
  <c r="AP11" i="13" s="1"/>
  <c r="AQ11" i="13" s="1"/>
  <c r="AR11" i="13" s="1"/>
  <c r="AS11" i="13" s="1"/>
  <c r="AT11" i="13" s="1"/>
  <c r="AU11" i="13" s="1"/>
  <c r="AV11" i="13" s="1"/>
  <c r="AW11" i="13" s="1"/>
  <c r="AX11" i="13" s="1"/>
  <c r="AY11" i="13" s="1"/>
  <c r="AZ11" i="13" s="1"/>
  <c r="BA11" i="13" s="1"/>
  <c r="BB11" i="13" s="1"/>
  <c r="BC11" i="13" s="1"/>
  <c r="BD11" i="13" s="1"/>
  <c r="BE11" i="13" s="1"/>
  <c r="K11" i="13"/>
  <c r="L11" i="13" s="1"/>
  <c r="AP25" i="6" l="1"/>
  <c r="AQ25" i="6"/>
  <c r="BO56" i="6"/>
  <c r="BO55" i="6"/>
  <c r="BK54" i="6"/>
  <c r="BK53" i="6"/>
  <c r="BK52" i="6"/>
  <c r="BK51" i="6"/>
  <c r="BK50" i="6"/>
  <c r="BK49" i="6"/>
  <c r="BK48" i="6"/>
  <c r="BK47" i="6"/>
  <c r="BK46" i="6"/>
  <c r="BK45" i="6"/>
  <c r="BK44" i="6"/>
  <c r="BK43" i="6"/>
  <c r="BK42" i="6"/>
  <c r="BK41" i="6"/>
  <c r="BK40" i="6"/>
  <c r="BK39" i="6"/>
  <c r="BK38" i="6"/>
  <c r="BK37" i="6"/>
  <c r="BK36" i="6"/>
  <c r="BK35" i="6"/>
  <c r="BK34" i="6"/>
  <c r="BK33" i="6"/>
  <c r="BK32" i="6"/>
  <c r="BK31" i="6"/>
  <c r="BK30" i="6"/>
  <c r="BK29" i="6"/>
  <c r="BK28" i="6"/>
  <c r="BK27" i="6"/>
  <c r="BK26" i="6"/>
  <c r="BK25" i="6"/>
  <c r="BL13" i="6"/>
  <c r="BJ13" i="6"/>
  <c r="AI16" i="13" l="1"/>
  <c r="AH16" i="13"/>
  <c r="AH14" i="13" s="1"/>
  <c r="AH13" i="13" s="1"/>
  <c r="AH12" i="13" s="1"/>
  <c r="AG16" i="13"/>
  <c r="AF16" i="13"/>
  <c r="AF14" i="13" s="1"/>
  <c r="AF13" i="13" s="1"/>
  <c r="AF12" i="13" s="1"/>
  <c r="AE16" i="13"/>
  <c r="AD16" i="13"/>
  <c r="AC16" i="13"/>
  <c r="AC14" i="13" s="1"/>
  <c r="AC13" i="13" s="1"/>
  <c r="AC12" i="13" s="1"/>
  <c r="AB16" i="13"/>
  <c r="AB14" i="13" s="1"/>
  <c r="AB13" i="13" s="1"/>
  <c r="AB12" i="13" s="1"/>
  <c r="AI14" i="13"/>
  <c r="AI13" i="13" s="1"/>
  <c r="AI12" i="13" s="1"/>
  <c r="AG14" i="13"/>
  <c r="AG13" i="13" s="1"/>
  <c r="AG12" i="13" s="1"/>
  <c r="AE14" i="13"/>
  <c r="AE13" i="13" s="1"/>
  <c r="AE12" i="13" s="1"/>
  <c r="AD14" i="13"/>
  <c r="AD13" i="13" s="1"/>
  <c r="AD12" i="13" s="1"/>
  <c r="AJ26" i="13"/>
  <c r="AJ25" i="13"/>
  <c r="AJ24" i="13"/>
  <c r="AJ23" i="13"/>
  <c r="AJ22" i="13"/>
  <c r="AJ21" i="13"/>
  <c r="AJ20" i="13"/>
  <c r="AJ19" i="13"/>
  <c r="AJ18" i="13"/>
  <c r="AJ17" i="13"/>
  <c r="AJ15" i="13"/>
  <c r="AF15" i="6"/>
  <c r="AF14" i="6" s="1"/>
  <c r="AF13" i="6" s="1"/>
  <c r="AE15" i="6"/>
  <c r="AE14" i="6" s="1"/>
  <c r="AE13" i="6" s="1"/>
  <c r="AM56" i="6"/>
  <c r="AM55" i="6"/>
  <c r="AM54" i="6"/>
  <c r="AM53" i="6"/>
  <c r="AM52" i="6"/>
  <c r="AM51" i="6"/>
  <c r="AM50" i="6"/>
  <c r="AM49" i="6"/>
  <c r="AM48" i="6"/>
  <c r="AM47" i="6"/>
  <c r="AM46" i="6"/>
  <c r="AM45" i="6"/>
  <c r="AM44" i="6"/>
  <c r="AM43" i="6"/>
  <c r="AM42" i="6"/>
  <c r="AM41" i="6"/>
  <c r="AM40" i="6"/>
  <c r="AM39" i="6"/>
  <c r="AM38" i="6"/>
  <c r="AM37" i="6"/>
  <c r="AM36" i="6"/>
  <c r="AM35" i="6"/>
  <c r="AM34" i="6"/>
  <c r="AM33" i="6"/>
  <c r="AM32" i="6"/>
  <c r="AM31" i="6"/>
  <c r="AM30" i="6"/>
  <c r="AM29" i="6"/>
  <c r="AM28" i="6"/>
  <c r="AM27" i="6"/>
  <c r="AM26" i="6"/>
  <c r="AM25" i="6"/>
  <c r="AM23" i="6"/>
  <c r="AM22" i="6"/>
  <c r="AM21" i="6"/>
  <c r="AM20" i="6"/>
  <c r="AM19" i="6"/>
  <c r="AM18" i="6"/>
  <c r="AM17" i="6"/>
  <c r="AM16" i="6"/>
  <c r="AL24" i="6"/>
  <c r="AK24" i="6"/>
  <c r="AJ24" i="6"/>
  <c r="AI24" i="6"/>
  <c r="AH24" i="6"/>
  <c r="AL15" i="6"/>
  <c r="AK15" i="6"/>
  <c r="AK14" i="6" s="1"/>
  <c r="AK13" i="6" s="1"/>
  <c r="AJ15" i="6"/>
  <c r="AI15" i="6"/>
  <c r="AH15" i="6"/>
  <c r="AG15" i="6"/>
  <c r="AG14" i="6" s="1"/>
  <c r="AG13" i="6" s="1"/>
  <c r="AJ14" i="6" l="1"/>
  <c r="AJ13" i="6" s="1"/>
  <c r="AI14" i="6"/>
  <c r="AI13" i="6" s="1"/>
  <c r="AH14" i="6"/>
  <c r="AH13" i="6" s="1"/>
  <c r="AL14" i="6"/>
  <c r="AL13" i="6" s="1"/>
  <c r="BN13" i="6"/>
  <c r="BF13" i="6"/>
  <c r="AX13" i="6"/>
  <c r="FL6" i="13" l="1"/>
  <c r="DJ6" i="13"/>
  <c r="BH6" i="13"/>
  <c r="E3" i="20" s="1"/>
  <c r="FM4" i="13"/>
  <c r="FM6" i="13" s="1"/>
  <c r="DK4" i="13"/>
  <c r="DL4" i="13" s="1"/>
  <c r="DL6" i="13" s="1"/>
  <c r="BI4" i="13"/>
  <c r="BI6" i="13" s="1"/>
  <c r="FL24" i="13" l="1"/>
  <c r="FL21" i="13"/>
  <c r="FL18" i="13"/>
  <c r="FL17" i="13"/>
  <c r="FL19" i="13"/>
  <c r="FL26" i="13"/>
  <c r="FL25" i="13"/>
  <c r="FL22" i="13"/>
  <c r="FL23" i="13"/>
  <c r="FL20" i="13"/>
  <c r="FM25" i="13"/>
  <c r="FM22" i="13"/>
  <c r="FM19" i="13"/>
  <c r="FM23" i="13"/>
  <c r="FM24" i="13"/>
  <c r="FM17" i="13"/>
  <c r="FM26" i="13"/>
  <c r="FM18" i="13"/>
  <c r="FM21" i="13"/>
  <c r="FM20" i="13"/>
  <c r="DK6" i="13"/>
  <c r="BJ4" i="13"/>
  <c r="DM4" i="13"/>
  <c r="DM6" i="13" s="1"/>
  <c r="FN4" i="13"/>
  <c r="FN6" i="13" s="1"/>
  <c r="AQ15" i="13"/>
  <c r="C16" i="20"/>
  <c r="C17" i="20" s="1"/>
  <c r="C19" i="20" s="1"/>
  <c r="C20" i="20" s="1"/>
  <c r="C10" i="20"/>
  <c r="C11" i="20" s="1"/>
  <c r="C13" i="20" s="1"/>
  <c r="C14" i="20" s="1"/>
  <c r="C4" i="20"/>
  <c r="C5" i="20" s="1"/>
  <c r="C7" i="20" s="1"/>
  <c r="C8" i="20" s="1"/>
  <c r="F2" i="20"/>
  <c r="G2" i="20" s="1"/>
  <c r="H2" i="20" s="1"/>
  <c r="I2" i="20" s="1"/>
  <c r="J2" i="20" s="1"/>
  <c r="K2" i="20" s="1"/>
  <c r="L2" i="20" s="1"/>
  <c r="M2" i="20" s="1"/>
  <c r="N2" i="20" s="1"/>
  <c r="FN25" i="13" l="1"/>
  <c r="FN21" i="13"/>
  <c r="FN17" i="13"/>
  <c r="FN26" i="13"/>
  <c r="FN20" i="13"/>
  <c r="FN22" i="13"/>
  <c r="FN23" i="13"/>
  <c r="FN18" i="13"/>
  <c r="FN24" i="13"/>
  <c r="FN19" i="13"/>
  <c r="FM16" i="13"/>
  <c r="FL16" i="13"/>
  <c r="BK4" i="13"/>
  <c r="BJ6" i="13"/>
  <c r="FO4" i="13"/>
  <c r="FO6" i="13" s="1"/>
  <c r="DN4" i="13"/>
  <c r="DN6" i="13" s="1"/>
  <c r="O2" i="20"/>
  <c r="P2" i="20" s="1"/>
  <c r="Q2" i="20" s="1"/>
  <c r="R2" i="20" s="1"/>
  <c r="S2" i="20" s="1"/>
  <c r="T2" i="20" s="1"/>
  <c r="U2" i="20" s="1"/>
  <c r="V2" i="20" s="1"/>
  <c r="W2" i="20" s="1"/>
  <c r="X2" i="20" s="1"/>
  <c r="Y2" i="20" s="1"/>
  <c r="Z2" i="20" s="1"/>
  <c r="AA2" i="20" s="1"/>
  <c r="AB2" i="20" s="1"/>
  <c r="AC2" i="20" s="1"/>
  <c r="AD2" i="20" s="1"/>
  <c r="AE2" i="20" s="1"/>
  <c r="AF2" i="20" s="1"/>
  <c r="AG2" i="20" s="1"/>
  <c r="AH2" i="20" s="1"/>
  <c r="AI2" i="20" s="1"/>
  <c r="AJ2" i="20" s="1"/>
  <c r="AK2" i="20" s="1"/>
  <c r="AL2" i="20" s="1"/>
  <c r="AM2" i="20" s="1"/>
  <c r="AN2" i="20" s="1"/>
  <c r="AO2" i="20" s="1"/>
  <c r="AP2" i="20" s="1"/>
  <c r="AQ2" i="20" s="1"/>
  <c r="AR2" i="20" s="1"/>
  <c r="AS2" i="20" s="1"/>
  <c r="AT2" i="20" s="1"/>
  <c r="AU2" i="20" s="1"/>
  <c r="AV2" i="20" s="1"/>
  <c r="AW2" i="20" s="1"/>
  <c r="AX2" i="20" s="1"/>
  <c r="AY2" i="20" s="1"/>
  <c r="AZ2" i="20" s="1"/>
  <c r="BA2" i="20" s="1"/>
  <c r="BB2" i="20" s="1"/>
  <c r="BC2" i="20" s="1"/>
  <c r="BD2" i="20" s="1"/>
  <c r="D2" i="13"/>
  <c r="FO25" i="13" l="1"/>
  <c r="FO22" i="13"/>
  <c r="FO19" i="13"/>
  <c r="FO24" i="13"/>
  <c r="FO20" i="13"/>
  <c r="FO26" i="13"/>
  <c r="FO21" i="13"/>
  <c r="FO23" i="13"/>
  <c r="FO17" i="13"/>
  <c r="FO18" i="13"/>
  <c r="F5" i="20"/>
  <c r="E5" i="20"/>
  <c r="AN23" i="13"/>
  <c r="AN22" i="13"/>
  <c r="AN21" i="13"/>
  <c r="AN19" i="13"/>
  <c r="AN26" i="13"/>
  <c r="AN18" i="13"/>
  <c r="AN20" i="13"/>
  <c r="AN17" i="13"/>
  <c r="AN15" i="13"/>
  <c r="AN24" i="13"/>
  <c r="AN25" i="13"/>
  <c r="AM15" i="13"/>
  <c r="FN16" i="13"/>
  <c r="BK6" i="13"/>
  <c r="BL4" i="13"/>
  <c r="DO4" i="13"/>
  <c r="DO6" i="13" s="1"/>
  <c r="FP4" i="13"/>
  <c r="FP6" i="13" s="1"/>
  <c r="AJ16" i="13"/>
  <c r="C22" i="14"/>
  <c r="C23" i="14" s="1"/>
  <c r="C24" i="14" s="1"/>
  <c r="C25" i="14" s="1"/>
  <c r="C26" i="14" s="1"/>
  <c r="C27" i="14" s="1"/>
  <c r="C28" i="14" s="1"/>
  <c r="C29" i="14" s="1"/>
  <c r="C4" i="14"/>
  <c r="C5" i="14" s="1"/>
  <c r="C6" i="14" s="1"/>
  <c r="C7" i="14" s="1"/>
  <c r="C8" i="14" s="1"/>
  <c r="C9" i="14" s="1"/>
  <c r="C10" i="14" s="1"/>
  <c r="C11" i="14" s="1"/>
  <c r="C13" i="14"/>
  <c r="C14" i="14" s="1"/>
  <c r="C15" i="14" s="1"/>
  <c r="C16" i="14" s="1"/>
  <c r="C17" i="14" s="1"/>
  <c r="C18" i="14" s="1"/>
  <c r="C19" i="14" s="1"/>
  <c r="C20" i="14" s="1"/>
  <c r="F2" i="14"/>
  <c r="G2" i="14" s="1"/>
  <c r="H2" i="14" s="1"/>
  <c r="I2" i="14" s="1"/>
  <c r="J2" i="14" s="1"/>
  <c r="K2" i="14" s="1"/>
  <c r="L2" i="14" s="1"/>
  <c r="M2" i="14" s="1"/>
  <c r="N2" i="14" s="1"/>
  <c r="O2" i="14" s="1"/>
  <c r="P2" i="14" s="1"/>
  <c r="Q2" i="14" s="1"/>
  <c r="R2" i="14" s="1"/>
  <c r="S2" i="14" s="1"/>
  <c r="T2" i="14" s="1"/>
  <c r="U2" i="14" s="1"/>
  <c r="V2" i="14" s="1"/>
  <c r="W2" i="14" s="1"/>
  <c r="X2" i="14" s="1"/>
  <c r="Y2" i="14" s="1"/>
  <c r="Z2" i="14" s="1"/>
  <c r="AA2" i="14" s="1"/>
  <c r="AB2" i="14" s="1"/>
  <c r="AC2" i="14" s="1"/>
  <c r="AD2" i="14" s="1"/>
  <c r="AE2" i="14" s="1"/>
  <c r="AF2" i="14" s="1"/>
  <c r="AG2" i="14" s="1"/>
  <c r="AH2" i="14" s="1"/>
  <c r="AI2" i="14" s="1"/>
  <c r="AJ2" i="14" s="1"/>
  <c r="AK2" i="14" s="1"/>
  <c r="AL2" i="14" s="1"/>
  <c r="AM2" i="14" s="1"/>
  <c r="AN2" i="14" s="1"/>
  <c r="AO2" i="14" s="1"/>
  <c r="AP2" i="14" s="1"/>
  <c r="AQ2" i="14" s="1"/>
  <c r="AR2" i="14" s="1"/>
  <c r="AS2" i="14" s="1"/>
  <c r="AT2" i="14" s="1"/>
  <c r="AU2" i="14" s="1"/>
  <c r="AV2" i="14" s="1"/>
  <c r="AW2" i="14" s="1"/>
  <c r="AX2" i="14" s="1"/>
  <c r="AY2" i="14" s="1"/>
  <c r="AZ2" i="14" s="1"/>
  <c r="BA2" i="14" s="1"/>
  <c r="BB2" i="14" s="1"/>
  <c r="BC2" i="14" s="1"/>
  <c r="BD2" i="14" s="1"/>
  <c r="FP26" i="13" l="1"/>
  <c r="FP23" i="13"/>
  <c r="FP20" i="13"/>
  <c r="FP17" i="13"/>
  <c r="FP18" i="13"/>
  <c r="FP19" i="13"/>
  <c r="FP22" i="13"/>
  <c r="FP24" i="13"/>
  <c r="FP25" i="13"/>
  <c r="FP21" i="13"/>
  <c r="G5" i="20"/>
  <c r="FO16" i="13"/>
  <c r="BL6" i="13"/>
  <c r="BM4" i="13"/>
  <c r="FQ4" i="13"/>
  <c r="FQ6" i="13" s="1"/>
  <c r="DP4" i="13"/>
  <c r="DP6" i="13" s="1"/>
  <c r="FY12" i="6"/>
  <c r="FZ12" i="6" s="1"/>
  <c r="GA12" i="6" s="1"/>
  <c r="GB12" i="6" s="1"/>
  <c r="GC12" i="6" s="1"/>
  <c r="GD12" i="6" s="1"/>
  <c r="GE12" i="6" s="1"/>
  <c r="DW12" i="6"/>
  <c r="DX12" i="6" s="1"/>
  <c r="DY12" i="6" s="1"/>
  <c r="DZ12" i="6" s="1"/>
  <c r="EA12" i="6" s="1"/>
  <c r="EB12" i="6" s="1"/>
  <c r="EC12" i="6" s="1"/>
  <c r="ED12" i="6" s="1"/>
  <c r="EE12" i="6" s="1"/>
  <c r="EF12" i="6" s="1"/>
  <c r="EG12" i="6" s="1"/>
  <c r="EH12" i="6" s="1"/>
  <c r="EI12" i="6" s="1"/>
  <c r="EJ12" i="6" s="1"/>
  <c r="EK12" i="6" s="1"/>
  <c r="EL12" i="6" s="1"/>
  <c r="EM12" i="6" s="1"/>
  <c r="EN12" i="6" s="1"/>
  <c r="EO12" i="6" s="1"/>
  <c r="EP12" i="6" s="1"/>
  <c r="EQ12" i="6" s="1"/>
  <c r="ER12" i="6" s="1"/>
  <c r="ES12" i="6" s="1"/>
  <c r="ET12" i="6" s="1"/>
  <c r="EU12" i="6" s="1"/>
  <c r="EV12" i="6" s="1"/>
  <c r="EW12" i="6" s="1"/>
  <c r="EX12" i="6" s="1"/>
  <c r="EY12" i="6" s="1"/>
  <c r="EZ12" i="6" s="1"/>
  <c r="FA12" i="6" s="1"/>
  <c r="FB12" i="6" s="1"/>
  <c r="FC12" i="6" s="1"/>
  <c r="FD12" i="6" s="1"/>
  <c r="FE12" i="6" s="1"/>
  <c r="FF12" i="6" s="1"/>
  <c r="FG12" i="6" s="1"/>
  <c r="FH12" i="6" s="1"/>
  <c r="FI12" i="6" s="1"/>
  <c r="FJ12" i="6" s="1"/>
  <c r="FK12" i="6" s="1"/>
  <c r="FL12" i="6" s="1"/>
  <c r="FM12" i="6" s="1"/>
  <c r="FN12" i="6" s="1"/>
  <c r="FO12" i="6" s="1"/>
  <c r="FP12" i="6" s="1"/>
  <c r="FQ12" i="6" s="1"/>
  <c r="FR12" i="6" s="1"/>
  <c r="FS12" i="6" s="1"/>
  <c r="FT12" i="6" s="1"/>
  <c r="FU12" i="6" s="1"/>
  <c r="BR14" i="6"/>
  <c r="BT12" i="6"/>
  <c r="BU12" i="6" s="1"/>
  <c r="BV12" i="6" s="1"/>
  <c r="BW12" i="6" s="1"/>
  <c r="BX12" i="6" s="1"/>
  <c r="BY12" i="6" s="1"/>
  <c r="BZ12" i="6" s="1"/>
  <c r="CA12" i="6" s="1"/>
  <c r="CB12" i="6" s="1"/>
  <c r="CC12" i="6" s="1"/>
  <c r="CD12" i="6" s="1"/>
  <c r="CE12" i="6" s="1"/>
  <c r="CF12" i="6" s="1"/>
  <c r="CG12" i="6" s="1"/>
  <c r="CH12" i="6" s="1"/>
  <c r="CI12" i="6" s="1"/>
  <c r="CJ12" i="6" s="1"/>
  <c r="CK12" i="6" s="1"/>
  <c r="CL12" i="6" s="1"/>
  <c r="CM12" i="6" s="1"/>
  <c r="CN12" i="6" s="1"/>
  <c r="CO12" i="6" s="1"/>
  <c r="CP12" i="6" s="1"/>
  <c r="CQ12" i="6" s="1"/>
  <c r="CR12" i="6" s="1"/>
  <c r="CS12" i="6" s="1"/>
  <c r="CT12" i="6" s="1"/>
  <c r="CU12" i="6" s="1"/>
  <c r="CV12" i="6" s="1"/>
  <c r="CW12" i="6" s="1"/>
  <c r="CX12" i="6" s="1"/>
  <c r="CY12" i="6" s="1"/>
  <c r="CZ12" i="6" s="1"/>
  <c r="DA12" i="6" s="1"/>
  <c r="DB12" i="6" s="1"/>
  <c r="DC12" i="6" s="1"/>
  <c r="DD12" i="6" s="1"/>
  <c r="DE12" i="6" s="1"/>
  <c r="DF12" i="6" s="1"/>
  <c r="DG12" i="6" s="1"/>
  <c r="DH12" i="6" s="1"/>
  <c r="DI12" i="6" s="1"/>
  <c r="DJ12" i="6" s="1"/>
  <c r="DK12" i="6" s="1"/>
  <c r="DL12" i="6" s="1"/>
  <c r="DM12" i="6" s="1"/>
  <c r="DN12" i="6" s="1"/>
  <c r="DO12" i="6" s="1"/>
  <c r="DP12" i="6" s="1"/>
  <c r="DQ12" i="6" s="1"/>
  <c r="DR12" i="6" s="1"/>
  <c r="FX7" i="6"/>
  <c r="FY5" i="6"/>
  <c r="FY7" i="6" s="1"/>
  <c r="DV7" i="6"/>
  <c r="DW5" i="6"/>
  <c r="DW7" i="6" s="1"/>
  <c r="DW20" i="6" s="1"/>
  <c r="BT5" i="6"/>
  <c r="BT7" i="6" s="1"/>
  <c r="BS7" i="6"/>
  <c r="AM24" i="6"/>
  <c r="FQ24" i="13" l="1"/>
  <c r="FQ21" i="13"/>
  <c r="FQ18" i="13"/>
  <c r="FQ26" i="13"/>
  <c r="FQ22" i="13"/>
  <c r="FQ23" i="13"/>
  <c r="FQ17" i="13"/>
  <c r="FQ25" i="13"/>
  <c r="FQ19" i="13"/>
  <c r="FQ20" i="13"/>
  <c r="FZ5" i="6"/>
  <c r="GA5" i="6" s="1"/>
  <c r="GB5" i="6" s="1"/>
  <c r="H5" i="20"/>
  <c r="GF12" i="6"/>
  <c r="GG12" i="6" s="1"/>
  <c r="GH12" i="6" s="1"/>
  <c r="GI12" i="6" s="1"/>
  <c r="GJ12" i="6" s="1"/>
  <c r="GK12" i="6" s="1"/>
  <c r="GL12" i="6" s="1"/>
  <c r="GM12" i="6" s="1"/>
  <c r="GN12" i="6" s="1"/>
  <c r="GO12" i="6" s="1"/>
  <c r="GP12" i="6" s="1"/>
  <c r="GQ12" i="6" s="1"/>
  <c r="GR12" i="6" s="1"/>
  <c r="GS12" i="6" s="1"/>
  <c r="GT12" i="6" s="1"/>
  <c r="GU12" i="6" s="1"/>
  <c r="GV12" i="6" s="1"/>
  <c r="GW12" i="6" s="1"/>
  <c r="GX12" i="6" s="1"/>
  <c r="GY12" i="6" s="1"/>
  <c r="GZ12" i="6" s="1"/>
  <c r="HA12" i="6" s="1"/>
  <c r="HB12" i="6" s="1"/>
  <c r="HC12" i="6" s="1"/>
  <c r="HD12" i="6" s="1"/>
  <c r="HE12" i="6" s="1"/>
  <c r="HF12" i="6" s="1"/>
  <c r="HG12" i="6" s="1"/>
  <c r="HH12" i="6" s="1"/>
  <c r="HI12" i="6" s="1"/>
  <c r="HJ12" i="6" s="1"/>
  <c r="HK12" i="6" s="1"/>
  <c r="HL12" i="6" s="1"/>
  <c r="HM12" i="6" s="1"/>
  <c r="HN12" i="6" s="1"/>
  <c r="HO12" i="6" s="1"/>
  <c r="HP12" i="6" s="1"/>
  <c r="HQ12" i="6" s="1"/>
  <c r="HR12" i="6" s="1"/>
  <c r="HS12" i="6" s="1"/>
  <c r="HT12" i="6" s="1"/>
  <c r="HU12" i="6" s="1"/>
  <c r="HV12" i="6" s="1"/>
  <c r="HW12" i="6" s="1"/>
  <c r="FP16" i="13"/>
  <c r="BM6" i="13"/>
  <c r="BN4" i="13"/>
  <c r="DQ4" i="13"/>
  <c r="DQ6" i="13" s="1"/>
  <c r="FR4" i="13"/>
  <c r="FR6" i="13" s="1"/>
  <c r="FY56" i="6"/>
  <c r="FY54" i="6"/>
  <c r="FY52" i="6"/>
  <c r="FY55" i="6"/>
  <c r="FY53" i="6"/>
  <c r="FY51" i="6"/>
  <c r="FY50" i="6"/>
  <c r="FY48" i="6"/>
  <c r="FY46" i="6"/>
  <c r="FY44" i="6"/>
  <c r="FY42" i="6"/>
  <c r="FY49" i="6"/>
  <c r="FY47" i="6"/>
  <c r="FY45" i="6"/>
  <c r="FY43" i="6"/>
  <c r="FY41" i="6"/>
  <c r="FY40" i="6"/>
  <c r="FY39" i="6"/>
  <c r="FY37" i="6"/>
  <c r="FY35" i="6"/>
  <c r="FY33" i="6"/>
  <c r="FY31" i="6"/>
  <c r="FY32" i="6"/>
  <c r="FY29" i="6"/>
  <c r="FY27" i="6"/>
  <c r="FY25" i="6"/>
  <c r="FY22" i="6"/>
  <c r="FY20" i="6"/>
  <c r="FY38" i="6"/>
  <c r="FY36" i="6"/>
  <c r="FY30" i="6"/>
  <c r="FY28" i="6"/>
  <c r="FY26" i="6"/>
  <c r="FY23" i="6"/>
  <c r="FY21" i="6"/>
  <c r="FY19" i="6"/>
  <c r="FY34" i="6"/>
  <c r="FY17" i="6"/>
  <c r="FY18" i="6"/>
  <c r="FX56" i="6"/>
  <c r="FX54" i="6"/>
  <c r="FX52" i="6"/>
  <c r="FX55" i="6"/>
  <c r="FX53" i="6"/>
  <c r="FX51" i="6"/>
  <c r="FX43" i="6"/>
  <c r="FX41" i="6"/>
  <c r="FX46" i="6"/>
  <c r="FX40" i="6"/>
  <c r="FX38" i="6"/>
  <c r="FX36" i="6"/>
  <c r="FX34" i="6"/>
  <c r="FX32" i="6"/>
  <c r="FX49" i="6"/>
  <c r="FX44" i="6"/>
  <c r="FX47" i="6"/>
  <c r="FX50" i="6"/>
  <c r="FX42" i="6"/>
  <c r="FX39" i="6"/>
  <c r="FX45" i="6"/>
  <c r="FX48" i="6"/>
  <c r="FX35" i="6"/>
  <c r="FX29" i="6"/>
  <c r="FX27" i="6"/>
  <c r="FX25" i="6"/>
  <c r="FX22" i="6"/>
  <c r="FX20" i="6"/>
  <c r="FX33" i="6"/>
  <c r="FX31" i="6"/>
  <c r="FX30" i="6"/>
  <c r="FX28" i="6"/>
  <c r="FX26" i="6"/>
  <c r="FX23" i="6"/>
  <c r="FX21" i="6"/>
  <c r="FX19" i="6"/>
  <c r="FX17" i="6"/>
  <c r="FX37" i="6"/>
  <c r="FX18" i="6"/>
  <c r="BU5" i="6"/>
  <c r="DV22" i="6"/>
  <c r="DV18" i="6"/>
  <c r="DV20" i="6"/>
  <c r="DW22" i="6"/>
  <c r="DW18" i="6"/>
  <c r="DW56" i="6"/>
  <c r="DW55" i="6"/>
  <c r="DW23" i="6"/>
  <c r="DW21" i="6"/>
  <c r="DX5" i="6"/>
  <c r="DX7" i="6" s="1"/>
  <c r="DV56" i="6"/>
  <c r="DV55" i="6"/>
  <c r="DV23" i="6"/>
  <c r="DV17" i="6"/>
  <c r="DV19" i="6"/>
  <c r="DV21" i="6"/>
  <c r="DW17" i="6"/>
  <c r="DW19" i="6"/>
  <c r="AQ16" i="6"/>
  <c r="BR15" i="6"/>
  <c r="AQ33" i="6"/>
  <c r="AQ37" i="6"/>
  <c r="AQ34" i="6"/>
  <c r="AQ49" i="6"/>
  <c r="AQ50" i="6"/>
  <c r="AQ22" i="6"/>
  <c r="AQ51" i="6"/>
  <c r="AQ21" i="6"/>
  <c r="AQ52" i="6"/>
  <c r="AQ46" i="6"/>
  <c r="AQ23" i="6"/>
  <c r="AQ27" i="6"/>
  <c r="AQ29" i="6"/>
  <c r="AQ41" i="6"/>
  <c r="AQ53" i="6"/>
  <c r="AQ20" i="6"/>
  <c r="AQ35" i="6"/>
  <c r="AQ48" i="6"/>
  <c r="AQ26" i="6"/>
  <c r="AQ40" i="6"/>
  <c r="AQ17" i="6"/>
  <c r="AQ30" i="6"/>
  <c r="AQ42" i="6"/>
  <c r="AQ54" i="6"/>
  <c r="AQ45" i="6"/>
  <c r="AQ47" i="6"/>
  <c r="AQ36" i="6"/>
  <c r="AQ38" i="6"/>
  <c r="AQ28" i="6"/>
  <c r="AQ18" i="6"/>
  <c r="AQ31" i="6"/>
  <c r="AQ43" i="6"/>
  <c r="AQ55" i="6"/>
  <c r="AQ39" i="6"/>
  <c r="AQ19" i="6"/>
  <c r="AQ32" i="6"/>
  <c r="AQ44" i="6"/>
  <c r="AQ56" i="6"/>
  <c r="FZ7" i="6" l="1"/>
  <c r="FZ41" i="6" s="1"/>
  <c r="GA7" i="6"/>
  <c r="GA49" i="6" s="1"/>
  <c r="FR24" i="13"/>
  <c r="FR20" i="13"/>
  <c r="FR21" i="13"/>
  <c r="FR22" i="13"/>
  <c r="FR23" i="13"/>
  <c r="FR18" i="13"/>
  <c r="FR19" i="13"/>
  <c r="FR26" i="13"/>
  <c r="FR25" i="13"/>
  <c r="FR17" i="13"/>
  <c r="DY5" i="6"/>
  <c r="DZ5" i="6" s="1"/>
  <c r="I5" i="20"/>
  <c r="FQ16" i="13"/>
  <c r="BN6" i="13"/>
  <c r="BO4" i="13"/>
  <c r="FS4" i="13"/>
  <c r="FS6" i="13" s="1"/>
  <c r="DR4" i="13"/>
  <c r="DR6" i="13" s="1"/>
  <c r="DX56" i="6"/>
  <c r="DX55" i="6"/>
  <c r="DX23" i="6"/>
  <c r="DX21" i="6"/>
  <c r="DX22" i="6"/>
  <c r="DX20" i="6"/>
  <c r="DX18" i="6"/>
  <c r="DX19" i="6"/>
  <c r="DX17" i="6"/>
  <c r="FX24" i="6"/>
  <c r="FY24" i="6"/>
  <c r="BU7" i="6"/>
  <c r="BV5" i="6"/>
  <c r="BR16" i="6"/>
  <c r="BR17" i="6" s="1"/>
  <c r="BR18" i="6" s="1"/>
  <c r="BR19" i="6" s="1"/>
  <c r="BR20" i="6" s="1"/>
  <c r="BR21" i="6" s="1"/>
  <c r="BR22" i="6" s="1"/>
  <c r="BR23" i="6" s="1"/>
  <c r="BR24" i="6" s="1"/>
  <c r="GB7" i="6"/>
  <c r="GC5" i="6"/>
  <c r="FZ22" i="6" l="1"/>
  <c r="FZ18" i="6"/>
  <c r="FZ21" i="6"/>
  <c r="FZ17" i="6"/>
  <c r="FZ39" i="6"/>
  <c r="FZ55" i="6"/>
  <c r="FZ45" i="6"/>
  <c r="FZ51" i="6"/>
  <c r="GA17" i="6"/>
  <c r="FZ26" i="6"/>
  <c r="FZ47" i="6"/>
  <c r="FZ27" i="6"/>
  <c r="FZ29" i="6"/>
  <c r="FZ56" i="6"/>
  <c r="GA39" i="6"/>
  <c r="FZ36" i="6"/>
  <c r="FZ48" i="6"/>
  <c r="FZ50" i="6"/>
  <c r="FZ40" i="6"/>
  <c r="FZ34" i="6"/>
  <c r="GA46" i="6"/>
  <c r="DY7" i="6"/>
  <c r="DY17" i="6" s="1"/>
  <c r="GA22" i="6"/>
  <c r="GA19" i="6"/>
  <c r="GA21" i="6"/>
  <c r="GA23" i="6"/>
  <c r="GA52" i="6"/>
  <c r="GA56" i="6"/>
  <c r="FZ46" i="6"/>
  <c r="GA42" i="6"/>
  <c r="GA44" i="6"/>
  <c r="GA53" i="6"/>
  <c r="FZ20" i="6"/>
  <c r="FZ32" i="6"/>
  <c r="FZ43" i="6"/>
  <c r="FZ54" i="6"/>
  <c r="FZ23" i="6"/>
  <c r="FZ38" i="6"/>
  <c r="FZ49" i="6"/>
  <c r="FZ19" i="6"/>
  <c r="FZ31" i="6"/>
  <c r="FZ53" i="6"/>
  <c r="GA40" i="6"/>
  <c r="FZ25" i="6"/>
  <c r="FZ33" i="6"/>
  <c r="FZ42" i="6"/>
  <c r="GA41" i="6"/>
  <c r="FZ52" i="6"/>
  <c r="FZ28" i="6"/>
  <c r="FZ35" i="6"/>
  <c r="FZ44" i="6"/>
  <c r="GA54" i="6"/>
  <c r="FZ30" i="6"/>
  <c r="FZ37" i="6"/>
  <c r="GA31" i="6"/>
  <c r="GA26" i="6"/>
  <c r="GA33" i="6"/>
  <c r="GA48" i="6"/>
  <c r="GA28" i="6"/>
  <c r="GA35" i="6"/>
  <c r="GA50" i="6"/>
  <c r="GA25" i="6"/>
  <c r="GA30" i="6"/>
  <c r="GA37" i="6"/>
  <c r="GA51" i="6"/>
  <c r="GA20" i="6"/>
  <c r="GA32" i="6"/>
  <c r="GA43" i="6"/>
  <c r="GA55" i="6"/>
  <c r="GA18" i="6"/>
  <c r="GA34" i="6"/>
  <c r="GA45" i="6"/>
  <c r="GA29" i="6"/>
  <c r="GA36" i="6"/>
  <c r="GA47" i="6"/>
  <c r="GA27" i="6"/>
  <c r="GA38" i="6"/>
  <c r="FS24" i="13"/>
  <c r="FS21" i="13"/>
  <c r="FS18" i="13"/>
  <c r="FS23" i="13"/>
  <c r="FS19" i="13"/>
  <c r="FS25" i="13"/>
  <c r="FS22" i="13"/>
  <c r="FS20" i="13"/>
  <c r="FS26" i="13"/>
  <c r="FS17" i="13"/>
  <c r="J5" i="20"/>
  <c r="FR16" i="13"/>
  <c r="BO6" i="13"/>
  <c r="BP4" i="13"/>
  <c r="FT4" i="13"/>
  <c r="FT6" i="13" s="1"/>
  <c r="DS4" i="13"/>
  <c r="DS6" i="13" s="1"/>
  <c r="GB55" i="6"/>
  <c r="GB53" i="6"/>
  <c r="GB51" i="6"/>
  <c r="GB56" i="6"/>
  <c r="GB54" i="6"/>
  <c r="GB52" i="6"/>
  <c r="GB46" i="6"/>
  <c r="GB49" i="6"/>
  <c r="GB39" i="6"/>
  <c r="GB37" i="6"/>
  <c r="GB35" i="6"/>
  <c r="GB33" i="6"/>
  <c r="GB31" i="6"/>
  <c r="GB44" i="6"/>
  <c r="GB47" i="6"/>
  <c r="GB50" i="6"/>
  <c r="GB42" i="6"/>
  <c r="GB45" i="6"/>
  <c r="GB41" i="6"/>
  <c r="GB40" i="6"/>
  <c r="GB48" i="6"/>
  <c r="GB43" i="6"/>
  <c r="GB38" i="6"/>
  <c r="GB30" i="6"/>
  <c r="GB28" i="6"/>
  <c r="GB26" i="6"/>
  <c r="GB23" i="6"/>
  <c r="GB21" i="6"/>
  <c r="GB19" i="6"/>
  <c r="GB36" i="6"/>
  <c r="GB34" i="6"/>
  <c r="GB29" i="6"/>
  <c r="GB27" i="6"/>
  <c r="GB25" i="6"/>
  <c r="GB22" i="6"/>
  <c r="GB20" i="6"/>
  <c r="GB18" i="6"/>
  <c r="GB32" i="6"/>
  <c r="GB17" i="6"/>
  <c r="BV7" i="6"/>
  <c r="BW5" i="6"/>
  <c r="BR25" i="6"/>
  <c r="BR26" i="6" s="1"/>
  <c r="BR27" i="6" s="1"/>
  <c r="BR28" i="6" s="1"/>
  <c r="BR29" i="6" s="1"/>
  <c r="BR30" i="6" s="1"/>
  <c r="BR31" i="6" s="1"/>
  <c r="BR32" i="6" s="1"/>
  <c r="BR33" i="6" s="1"/>
  <c r="BR34" i="6" s="1"/>
  <c r="BR35" i="6" s="1"/>
  <c r="BR36" i="6" s="1"/>
  <c r="BR37" i="6" s="1"/>
  <c r="BR38" i="6" s="1"/>
  <c r="BR39" i="6" s="1"/>
  <c r="BR40" i="6" s="1"/>
  <c r="BR41" i="6" s="1"/>
  <c r="BR42" i="6" s="1"/>
  <c r="BR43" i="6" s="1"/>
  <c r="BR44" i="6" s="1"/>
  <c r="BR45" i="6" s="1"/>
  <c r="BR46" i="6" s="1"/>
  <c r="BR47" i="6" s="1"/>
  <c r="BR48" i="6" s="1"/>
  <c r="BR49" i="6" s="1"/>
  <c r="BR50" i="6" s="1"/>
  <c r="BR51" i="6" s="1"/>
  <c r="BR52" i="6" s="1"/>
  <c r="BR53" i="6" s="1"/>
  <c r="BR54" i="6" s="1"/>
  <c r="BR55" i="6" s="1"/>
  <c r="BR56" i="6" s="1"/>
  <c r="GC7" i="6"/>
  <c r="GD5" i="6"/>
  <c r="EA5" i="6"/>
  <c r="DZ7" i="6"/>
  <c r="DY23" i="6" l="1"/>
  <c r="DY19" i="6"/>
  <c r="DY18" i="6"/>
  <c r="DY22" i="6"/>
  <c r="DY56" i="6"/>
  <c r="DY20" i="6"/>
  <c r="DY21" i="6"/>
  <c r="DY55" i="6"/>
  <c r="FZ24" i="6"/>
  <c r="GA24" i="6"/>
  <c r="FT25" i="13"/>
  <c r="FT22" i="13"/>
  <c r="FT19" i="13"/>
  <c r="FT17" i="13"/>
  <c r="FT26" i="13"/>
  <c r="FT23" i="13"/>
  <c r="FT18" i="13"/>
  <c r="FT24" i="13"/>
  <c r="FT20" i="13"/>
  <c r="FT21" i="13"/>
  <c r="K5" i="20"/>
  <c r="GB24" i="6"/>
  <c r="FS16" i="13"/>
  <c r="BP6" i="13"/>
  <c r="BQ4" i="13"/>
  <c r="DT4" i="13"/>
  <c r="DT6" i="13" s="1"/>
  <c r="FU4" i="13"/>
  <c r="FU6" i="13" s="1"/>
  <c r="DZ55" i="6"/>
  <c r="DZ56" i="6"/>
  <c r="DZ21" i="6"/>
  <c r="DZ23" i="6"/>
  <c r="DZ20" i="6"/>
  <c r="DZ18" i="6"/>
  <c r="DZ22" i="6"/>
  <c r="DZ19" i="6"/>
  <c r="DZ17" i="6"/>
  <c r="GC55" i="6"/>
  <c r="GC53" i="6"/>
  <c r="GC51" i="6"/>
  <c r="GC56" i="6"/>
  <c r="GC54" i="6"/>
  <c r="GC52" i="6"/>
  <c r="GC49" i="6"/>
  <c r="GC47" i="6"/>
  <c r="GC45" i="6"/>
  <c r="GC43" i="6"/>
  <c r="GC41" i="6"/>
  <c r="GC50" i="6"/>
  <c r="GC48" i="6"/>
  <c r="GC46" i="6"/>
  <c r="GC44" i="6"/>
  <c r="GC42" i="6"/>
  <c r="GC39" i="6"/>
  <c r="GC40" i="6"/>
  <c r="GC38" i="6"/>
  <c r="GC36" i="6"/>
  <c r="GC34" i="6"/>
  <c r="GC32" i="6"/>
  <c r="GC35" i="6"/>
  <c r="GC30" i="6"/>
  <c r="GC28" i="6"/>
  <c r="GC26" i="6"/>
  <c r="GC23" i="6"/>
  <c r="GC21" i="6"/>
  <c r="GC19" i="6"/>
  <c r="GC33" i="6"/>
  <c r="GC31" i="6"/>
  <c r="GC29" i="6"/>
  <c r="GC27" i="6"/>
  <c r="GC25" i="6"/>
  <c r="GC22" i="6"/>
  <c r="GC20" i="6"/>
  <c r="GC37" i="6"/>
  <c r="GC18" i="6"/>
  <c r="GC17" i="6"/>
  <c r="BW7" i="6"/>
  <c r="BX5" i="6"/>
  <c r="GD7" i="6"/>
  <c r="GE5" i="6"/>
  <c r="EB5" i="6"/>
  <c r="EA7" i="6"/>
  <c r="FU26" i="13" l="1"/>
  <c r="FU23" i="13"/>
  <c r="FU20" i="13"/>
  <c r="FU17" i="13"/>
  <c r="FU25" i="13"/>
  <c r="FU21" i="13"/>
  <c r="FU18" i="13"/>
  <c r="FU24" i="13"/>
  <c r="FU19" i="13"/>
  <c r="FU22" i="13"/>
  <c r="L5" i="20"/>
  <c r="GC24" i="6"/>
  <c r="FT16" i="13"/>
  <c r="BQ6" i="13"/>
  <c r="BR4" i="13"/>
  <c r="DU4" i="13"/>
  <c r="DU6" i="13" s="1"/>
  <c r="FV4" i="13"/>
  <c r="FV6" i="13" s="1"/>
  <c r="EA55" i="6"/>
  <c r="EA56" i="6"/>
  <c r="EA22" i="6"/>
  <c r="EA23" i="6"/>
  <c r="EA20" i="6"/>
  <c r="EA18" i="6"/>
  <c r="EA19" i="6"/>
  <c r="EA17" i="6"/>
  <c r="EA21" i="6"/>
  <c r="BX7" i="6"/>
  <c r="BY5" i="6"/>
  <c r="GD55" i="6"/>
  <c r="GD53" i="6"/>
  <c r="GD56" i="6"/>
  <c r="GD52" i="6"/>
  <c r="GD49" i="6"/>
  <c r="GD47" i="6"/>
  <c r="GD45" i="6"/>
  <c r="GD43" i="6"/>
  <c r="GD41" i="6"/>
  <c r="GD54" i="6"/>
  <c r="GD51" i="6"/>
  <c r="GD50" i="6"/>
  <c r="GD48" i="6"/>
  <c r="GD46" i="6"/>
  <c r="GD44" i="6"/>
  <c r="GD42" i="6"/>
  <c r="GD40" i="6"/>
  <c r="GD38" i="6"/>
  <c r="GD36" i="6"/>
  <c r="GD34" i="6"/>
  <c r="GD32" i="6"/>
  <c r="GD39" i="6"/>
  <c r="GD37" i="6"/>
  <c r="GD35" i="6"/>
  <c r="GD33" i="6"/>
  <c r="GD31" i="6"/>
  <c r="GD30" i="6"/>
  <c r="GD28" i="6"/>
  <c r="GD29" i="6"/>
  <c r="GD27" i="6"/>
  <c r="GD19" i="6"/>
  <c r="GD21" i="6"/>
  <c r="GD18" i="6"/>
  <c r="GD23" i="6"/>
  <c r="GD26" i="6"/>
  <c r="GD20" i="6"/>
  <c r="GD22" i="6"/>
  <c r="GD17" i="6"/>
  <c r="GD25" i="6"/>
  <c r="GE7" i="6"/>
  <c r="GF5" i="6"/>
  <c r="EC5" i="6"/>
  <c r="EB7" i="6"/>
  <c r="FV23" i="13" l="1"/>
  <c r="FV19" i="13"/>
  <c r="FV25" i="13"/>
  <c r="FV26" i="13"/>
  <c r="FV17" i="13"/>
  <c r="FV24" i="13"/>
  <c r="FV20" i="13"/>
  <c r="FV22" i="13"/>
  <c r="FV18" i="13"/>
  <c r="FV21" i="13"/>
  <c r="M5" i="20"/>
  <c r="FU16" i="13"/>
  <c r="BR6" i="13"/>
  <c r="BS4" i="13"/>
  <c r="FW4" i="13"/>
  <c r="FW6" i="13" s="1"/>
  <c r="DV4" i="13"/>
  <c r="DV6" i="13" s="1"/>
  <c r="GD24" i="6"/>
  <c r="BZ5" i="6"/>
  <c r="BY7" i="6"/>
  <c r="EB55" i="6"/>
  <c r="EB56" i="6"/>
  <c r="EB22" i="6"/>
  <c r="EB23" i="6"/>
  <c r="EB21" i="6"/>
  <c r="EB19" i="6"/>
  <c r="EB17" i="6"/>
  <c r="EB20" i="6"/>
  <c r="EB18" i="6"/>
  <c r="GE56" i="6"/>
  <c r="GE54" i="6"/>
  <c r="GE52" i="6"/>
  <c r="GE50" i="6"/>
  <c r="GE49" i="6"/>
  <c r="GE47" i="6"/>
  <c r="GE45" i="6"/>
  <c r="GE43" i="6"/>
  <c r="GE41" i="6"/>
  <c r="GE48" i="6"/>
  <c r="GE46" i="6"/>
  <c r="GE44" i="6"/>
  <c r="GE42" i="6"/>
  <c r="GE55" i="6"/>
  <c r="GE53" i="6"/>
  <c r="GE40" i="6"/>
  <c r="GE38" i="6"/>
  <c r="GE36" i="6"/>
  <c r="GE34" i="6"/>
  <c r="GE32" i="6"/>
  <c r="GE51" i="6"/>
  <c r="GE39" i="6"/>
  <c r="GE37" i="6"/>
  <c r="GE35" i="6"/>
  <c r="GE33" i="6"/>
  <c r="GE31" i="6"/>
  <c r="GE29" i="6"/>
  <c r="GE27" i="6"/>
  <c r="GE25" i="6"/>
  <c r="GE22" i="6"/>
  <c r="GE20" i="6"/>
  <c r="GE21" i="6"/>
  <c r="GE18" i="6"/>
  <c r="GE23" i="6"/>
  <c r="GE28" i="6"/>
  <c r="GE26" i="6"/>
  <c r="GE17" i="6"/>
  <c r="GE30" i="6"/>
  <c r="GE19" i="6"/>
  <c r="GF7" i="6"/>
  <c r="GG5" i="6"/>
  <c r="EC7" i="6"/>
  <c r="ED5" i="6"/>
  <c r="FW26" i="13" l="1"/>
  <c r="FW23" i="13"/>
  <c r="FW20" i="13"/>
  <c r="FW17" i="13"/>
  <c r="FW22" i="13"/>
  <c r="FW18" i="13"/>
  <c r="FW25" i="13"/>
  <c r="FW24" i="13"/>
  <c r="FW19" i="13"/>
  <c r="FW21" i="13"/>
  <c r="N5" i="20"/>
  <c r="FV16" i="13"/>
  <c r="BS6" i="13"/>
  <c r="BT4" i="13"/>
  <c r="DW4" i="13"/>
  <c r="DW6" i="13" s="1"/>
  <c r="FX4" i="13"/>
  <c r="FX6" i="13" s="1"/>
  <c r="BZ7" i="6"/>
  <c r="CA5" i="6"/>
  <c r="GF56" i="6"/>
  <c r="GF54" i="6"/>
  <c r="GF52" i="6"/>
  <c r="GF50" i="6"/>
  <c r="GF55" i="6"/>
  <c r="GF53" i="6"/>
  <c r="GF51" i="6"/>
  <c r="GF49" i="6"/>
  <c r="GF44" i="6"/>
  <c r="GF40" i="6"/>
  <c r="GF38" i="6"/>
  <c r="GF36" i="6"/>
  <c r="GF34" i="6"/>
  <c r="GF32" i="6"/>
  <c r="GF47" i="6"/>
  <c r="GF42" i="6"/>
  <c r="GF45" i="6"/>
  <c r="GF41" i="6"/>
  <c r="GF48" i="6"/>
  <c r="GF39" i="6"/>
  <c r="GF43" i="6"/>
  <c r="GF46" i="6"/>
  <c r="GF33" i="6"/>
  <c r="GF29" i="6"/>
  <c r="GF27" i="6"/>
  <c r="GF25" i="6"/>
  <c r="GF22" i="6"/>
  <c r="GF20" i="6"/>
  <c r="GF31" i="6"/>
  <c r="GF37" i="6"/>
  <c r="GF30" i="6"/>
  <c r="GF28" i="6"/>
  <c r="GF26" i="6"/>
  <c r="GF23" i="6"/>
  <c r="GF21" i="6"/>
  <c r="GF19" i="6"/>
  <c r="GF35" i="6"/>
  <c r="GF17" i="6"/>
  <c r="GF18" i="6"/>
  <c r="EC56" i="6"/>
  <c r="EC55" i="6"/>
  <c r="EC22" i="6"/>
  <c r="EC23" i="6"/>
  <c r="EC21" i="6"/>
  <c r="EC19" i="6"/>
  <c r="EC17" i="6"/>
  <c r="EC20" i="6"/>
  <c r="EC18" i="6"/>
  <c r="GE24" i="6"/>
  <c r="GG7" i="6"/>
  <c r="GH5" i="6"/>
  <c r="EE5" i="6"/>
  <c r="ED7" i="6"/>
  <c r="BP13" i="6"/>
  <c r="BO54" i="6"/>
  <c r="BO53" i="6"/>
  <c r="BO52" i="6"/>
  <c r="BO51" i="6"/>
  <c r="BO50" i="6"/>
  <c r="BO49" i="6"/>
  <c r="BO48" i="6"/>
  <c r="BO47" i="6"/>
  <c r="BO46" i="6"/>
  <c r="BO45" i="6"/>
  <c r="BO44" i="6"/>
  <c r="BO43" i="6"/>
  <c r="BO42" i="6"/>
  <c r="BO41" i="6"/>
  <c r="BO40" i="6"/>
  <c r="BO39" i="6"/>
  <c r="BO38" i="6"/>
  <c r="BO37" i="6"/>
  <c r="BO36" i="6"/>
  <c r="BO35" i="6"/>
  <c r="BO34" i="6"/>
  <c r="BO33" i="6"/>
  <c r="BO32" i="6"/>
  <c r="BO31" i="6"/>
  <c r="BO30" i="6"/>
  <c r="BO29" i="6"/>
  <c r="BO28" i="6"/>
  <c r="BO27" i="6"/>
  <c r="BO26" i="6"/>
  <c r="BO25" i="6"/>
  <c r="BG54" i="6"/>
  <c r="BG53" i="6"/>
  <c r="BG52" i="6"/>
  <c r="BG51" i="6"/>
  <c r="BG50" i="6"/>
  <c r="BG49" i="6"/>
  <c r="BG48" i="6"/>
  <c r="BG47" i="6"/>
  <c r="BG46" i="6"/>
  <c r="BG45" i="6"/>
  <c r="BG44" i="6"/>
  <c r="BG43" i="6"/>
  <c r="BG42" i="6"/>
  <c r="BG41" i="6"/>
  <c r="BG40" i="6"/>
  <c r="BG39" i="6"/>
  <c r="BG38" i="6"/>
  <c r="BG37" i="6"/>
  <c r="BG36" i="6"/>
  <c r="BG35" i="6"/>
  <c r="BG34" i="6"/>
  <c r="BG33" i="6"/>
  <c r="BG32" i="6"/>
  <c r="BG31" i="6"/>
  <c r="BG30" i="6"/>
  <c r="BG29" i="6"/>
  <c r="BG28" i="6"/>
  <c r="BG27" i="6"/>
  <c r="BG26" i="6"/>
  <c r="BG25" i="6"/>
  <c r="BC54" i="6"/>
  <c r="BC53" i="6"/>
  <c r="BC52" i="6"/>
  <c r="BC51" i="6"/>
  <c r="BC50" i="6"/>
  <c r="BC49" i="6"/>
  <c r="BC48" i="6"/>
  <c r="BC47" i="6"/>
  <c r="BC46" i="6"/>
  <c r="BC45" i="6"/>
  <c r="BC44" i="6"/>
  <c r="BC43" i="6"/>
  <c r="BC42" i="6"/>
  <c r="BC41" i="6"/>
  <c r="BC40" i="6"/>
  <c r="BC39" i="6"/>
  <c r="BC38" i="6"/>
  <c r="BC37" i="6"/>
  <c r="BC36" i="6"/>
  <c r="BC35" i="6"/>
  <c r="BC34" i="6"/>
  <c r="BC33" i="6"/>
  <c r="BC32" i="6"/>
  <c r="BC31" i="6"/>
  <c r="BC30" i="6"/>
  <c r="BC29" i="6"/>
  <c r="BC28" i="6"/>
  <c r="BC27" i="6"/>
  <c r="BC26" i="6"/>
  <c r="BC25" i="6"/>
  <c r="AT55" i="6"/>
  <c r="AP55" i="6" s="1"/>
  <c r="AT54" i="6"/>
  <c r="AP54" i="6" s="1"/>
  <c r="AT53" i="6"/>
  <c r="AP53" i="6" s="1"/>
  <c r="AT52" i="6"/>
  <c r="AP52" i="6" s="1"/>
  <c r="AT51" i="6"/>
  <c r="AP51" i="6" s="1"/>
  <c r="AT50" i="6"/>
  <c r="AP50" i="6" s="1"/>
  <c r="AT49" i="6"/>
  <c r="AP49" i="6" s="1"/>
  <c r="AT48" i="6"/>
  <c r="AP48" i="6" s="1"/>
  <c r="AT47" i="6"/>
  <c r="AP47" i="6" s="1"/>
  <c r="AT46" i="6"/>
  <c r="AP46" i="6" s="1"/>
  <c r="AT45" i="6"/>
  <c r="AP45" i="6" s="1"/>
  <c r="AT44" i="6"/>
  <c r="AP44" i="6" s="1"/>
  <c r="AT43" i="6"/>
  <c r="AP43" i="6" s="1"/>
  <c r="AT42" i="6"/>
  <c r="AP42" i="6" s="1"/>
  <c r="AT41" i="6"/>
  <c r="AP41" i="6" s="1"/>
  <c r="AT40" i="6"/>
  <c r="AP40" i="6" s="1"/>
  <c r="AT39" i="6"/>
  <c r="AP39" i="6" s="1"/>
  <c r="AT38" i="6"/>
  <c r="AP38" i="6" s="1"/>
  <c r="AT37" i="6"/>
  <c r="AP37" i="6" s="1"/>
  <c r="AT36" i="6"/>
  <c r="AP36" i="6" s="1"/>
  <c r="AT35" i="6"/>
  <c r="AP35" i="6" s="1"/>
  <c r="AT34" i="6"/>
  <c r="AP34" i="6" s="1"/>
  <c r="AT33" i="6"/>
  <c r="AP33" i="6" s="1"/>
  <c r="AT32" i="6"/>
  <c r="AP32" i="6" s="1"/>
  <c r="AT31" i="6"/>
  <c r="AP31" i="6" s="1"/>
  <c r="AT30" i="6"/>
  <c r="AP30" i="6" s="1"/>
  <c r="AT29" i="6"/>
  <c r="AP29" i="6" s="1"/>
  <c r="AT28" i="6"/>
  <c r="AP28" i="6" s="1"/>
  <c r="AT27" i="6"/>
  <c r="AP27" i="6" s="1"/>
  <c r="AT26" i="6"/>
  <c r="AP26" i="6" s="1"/>
  <c r="AT56" i="6"/>
  <c r="BS56" i="6" l="1"/>
  <c r="AP56" i="6"/>
  <c r="AN56" i="6" s="1"/>
  <c r="EC26" i="6"/>
  <c r="EC50" i="6"/>
  <c r="EC27" i="6"/>
  <c r="EC35" i="6"/>
  <c r="EC42" i="6"/>
  <c r="EC43" i="6"/>
  <c r="EC34" i="6"/>
  <c r="FX24" i="13"/>
  <c r="FX21" i="13"/>
  <c r="FX18" i="13"/>
  <c r="FX26" i="13"/>
  <c r="FX25" i="13"/>
  <c r="FX20" i="13"/>
  <c r="FX19" i="13"/>
  <c r="FX23" i="13"/>
  <c r="FX22" i="13"/>
  <c r="FX17" i="13"/>
  <c r="EC52" i="6"/>
  <c r="EC29" i="6"/>
  <c r="EC37" i="6"/>
  <c r="EC45" i="6"/>
  <c r="EC54" i="6"/>
  <c r="EC36" i="6"/>
  <c r="EC38" i="6"/>
  <c r="EC46" i="6"/>
  <c r="EC39" i="6"/>
  <c r="EC28" i="6"/>
  <c r="EC44" i="6"/>
  <c r="EC40" i="6"/>
  <c r="FW16" i="13"/>
  <c r="BT6" i="13"/>
  <c r="BU4" i="13"/>
  <c r="FY4" i="13"/>
  <c r="FY6" i="13" s="1"/>
  <c r="DX4" i="13"/>
  <c r="DX6" i="13" s="1"/>
  <c r="AN30" i="6"/>
  <c r="BU30" i="6"/>
  <c r="BT30" i="6"/>
  <c r="BS30" i="6"/>
  <c r="BV30" i="6"/>
  <c r="BW30" i="6"/>
  <c r="BX30" i="6"/>
  <c r="BY30" i="6"/>
  <c r="BZ30" i="6"/>
  <c r="AN38" i="6"/>
  <c r="BU38" i="6"/>
  <c r="BT38" i="6"/>
  <c r="BS38" i="6"/>
  <c r="BV38" i="6"/>
  <c r="BW38" i="6"/>
  <c r="BX38" i="6"/>
  <c r="BY38" i="6"/>
  <c r="BZ38" i="6"/>
  <c r="AN46" i="6"/>
  <c r="BU46" i="6"/>
  <c r="BT46" i="6"/>
  <c r="BS46" i="6"/>
  <c r="BV46" i="6"/>
  <c r="BW46" i="6"/>
  <c r="BX46" i="6"/>
  <c r="BY46" i="6"/>
  <c r="BZ46" i="6"/>
  <c r="AN54" i="6"/>
  <c r="BU54" i="6"/>
  <c r="BT54" i="6"/>
  <c r="BS54" i="6"/>
  <c r="BV54" i="6"/>
  <c r="BW54" i="6"/>
  <c r="BX54" i="6"/>
  <c r="BY54" i="6"/>
  <c r="BZ54" i="6"/>
  <c r="DW31" i="6"/>
  <c r="DV31" i="6"/>
  <c r="DX31" i="6"/>
  <c r="DY31" i="6"/>
  <c r="DZ31" i="6"/>
  <c r="EA31" i="6"/>
  <c r="EB31" i="6"/>
  <c r="DV39" i="6"/>
  <c r="DW39" i="6"/>
  <c r="DX39" i="6"/>
  <c r="DY39" i="6"/>
  <c r="DZ39" i="6"/>
  <c r="EA39" i="6"/>
  <c r="EB39" i="6"/>
  <c r="DW47" i="6"/>
  <c r="DV47" i="6"/>
  <c r="DX47" i="6"/>
  <c r="DY47" i="6"/>
  <c r="DZ47" i="6"/>
  <c r="EA47" i="6"/>
  <c r="EB47" i="6"/>
  <c r="AN31" i="6"/>
  <c r="BU31" i="6"/>
  <c r="BS31" i="6"/>
  <c r="BT31" i="6"/>
  <c r="BV31" i="6"/>
  <c r="BW31" i="6"/>
  <c r="BX31" i="6"/>
  <c r="BY31" i="6"/>
  <c r="BZ31" i="6"/>
  <c r="AN39" i="6"/>
  <c r="BU39" i="6"/>
  <c r="BS39" i="6"/>
  <c r="BT39" i="6"/>
  <c r="BV39" i="6"/>
  <c r="BW39" i="6"/>
  <c r="BX39" i="6"/>
  <c r="BY39" i="6"/>
  <c r="BZ39" i="6"/>
  <c r="AN47" i="6"/>
  <c r="BU47" i="6"/>
  <c r="BT47" i="6"/>
  <c r="BS47" i="6"/>
  <c r="BV47" i="6"/>
  <c r="BW47" i="6"/>
  <c r="BX47" i="6"/>
  <c r="BY47" i="6"/>
  <c r="BZ47" i="6"/>
  <c r="AN55" i="6"/>
  <c r="BU55" i="6"/>
  <c r="BT55" i="6"/>
  <c r="BS55" i="6"/>
  <c r="BV55" i="6"/>
  <c r="BW55" i="6"/>
  <c r="BX55" i="6"/>
  <c r="BY55" i="6"/>
  <c r="BZ55" i="6"/>
  <c r="DW32" i="6"/>
  <c r="DV32" i="6"/>
  <c r="DX32" i="6"/>
  <c r="DY32" i="6"/>
  <c r="DZ32" i="6"/>
  <c r="EA32" i="6"/>
  <c r="EB32" i="6"/>
  <c r="DW40" i="6"/>
  <c r="DV40" i="6"/>
  <c r="DX40" i="6"/>
  <c r="DY40" i="6"/>
  <c r="DZ40" i="6"/>
  <c r="EA40" i="6"/>
  <c r="EB40" i="6"/>
  <c r="DV48" i="6"/>
  <c r="DW48" i="6"/>
  <c r="DX48" i="6"/>
  <c r="DY48" i="6"/>
  <c r="DZ48" i="6"/>
  <c r="EA48" i="6"/>
  <c r="EB48" i="6"/>
  <c r="BT56" i="6"/>
  <c r="BU56" i="6"/>
  <c r="BV56" i="6"/>
  <c r="BW56" i="6"/>
  <c r="BX56" i="6"/>
  <c r="BY56" i="6"/>
  <c r="BZ56" i="6"/>
  <c r="AN32" i="6"/>
  <c r="BT32" i="6"/>
  <c r="BS32" i="6"/>
  <c r="BU32" i="6"/>
  <c r="BV32" i="6"/>
  <c r="BW32" i="6"/>
  <c r="BX32" i="6"/>
  <c r="BY32" i="6"/>
  <c r="BZ32" i="6"/>
  <c r="AN40" i="6"/>
  <c r="BS40" i="6"/>
  <c r="BU40" i="6"/>
  <c r="BT40" i="6"/>
  <c r="BV40" i="6"/>
  <c r="BW40" i="6"/>
  <c r="BX40" i="6"/>
  <c r="BY40" i="6"/>
  <c r="BZ40" i="6"/>
  <c r="AN48" i="6"/>
  <c r="BS48" i="6"/>
  <c r="BT48" i="6"/>
  <c r="BU48" i="6"/>
  <c r="BV48" i="6"/>
  <c r="BW48" i="6"/>
  <c r="BX48" i="6"/>
  <c r="BY48" i="6"/>
  <c r="BZ48" i="6"/>
  <c r="DW25" i="6"/>
  <c r="DV25" i="6"/>
  <c r="DX25" i="6"/>
  <c r="DY25" i="6"/>
  <c r="DZ25" i="6"/>
  <c r="EA25" i="6"/>
  <c r="EB25" i="6"/>
  <c r="DW33" i="6"/>
  <c r="DV33" i="6"/>
  <c r="DX33" i="6"/>
  <c r="DY33" i="6"/>
  <c r="DZ33" i="6"/>
  <c r="EA33" i="6"/>
  <c r="EB33" i="6"/>
  <c r="DV41" i="6"/>
  <c r="DW41" i="6"/>
  <c r="DX41" i="6"/>
  <c r="DY41" i="6"/>
  <c r="DZ41" i="6"/>
  <c r="EA41" i="6"/>
  <c r="EB41" i="6"/>
  <c r="DV49" i="6"/>
  <c r="DW49" i="6"/>
  <c r="DX49" i="6"/>
  <c r="DY49" i="6"/>
  <c r="DZ49" i="6"/>
  <c r="EA49" i="6"/>
  <c r="EB49" i="6"/>
  <c r="GG56" i="6"/>
  <c r="GG54" i="6"/>
  <c r="GG52" i="6"/>
  <c r="GG50" i="6"/>
  <c r="GG55" i="6"/>
  <c r="GG53" i="6"/>
  <c r="GG51" i="6"/>
  <c r="GG48" i="6"/>
  <c r="GG46" i="6"/>
  <c r="GG44" i="6"/>
  <c r="GG42" i="6"/>
  <c r="GG49" i="6"/>
  <c r="GG47" i="6"/>
  <c r="GG45" i="6"/>
  <c r="GG43" i="6"/>
  <c r="GG41" i="6"/>
  <c r="GG40" i="6"/>
  <c r="GG39" i="6"/>
  <c r="GG37" i="6"/>
  <c r="GG35" i="6"/>
  <c r="GG33" i="6"/>
  <c r="GG31" i="6"/>
  <c r="GG38" i="6"/>
  <c r="GG29" i="6"/>
  <c r="GG27" i="6"/>
  <c r="GG25" i="6"/>
  <c r="GG22" i="6"/>
  <c r="GG20" i="6"/>
  <c r="GG36" i="6"/>
  <c r="GG34" i="6"/>
  <c r="GG30" i="6"/>
  <c r="GG28" i="6"/>
  <c r="GG26" i="6"/>
  <c r="GG23" i="6"/>
  <c r="GG21" i="6"/>
  <c r="GG19" i="6"/>
  <c r="GG32" i="6"/>
  <c r="GG17" i="6"/>
  <c r="GG18" i="6"/>
  <c r="EC25" i="6"/>
  <c r="EC48" i="6"/>
  <c r="GF24" i="6"/>
  <c r="EC41" i="6"/>
  <c r="AN29" i="6"/>
  <c r="BT29" i="6"/>
  <c r="BS29" i="6"/>
  <c r="BU29" i="6"/>
  <c r="BV29" i="6"/>
  <c r="BW29" i="6"/>
  <c r="BX29" i="6"/>
  <c r="BY29" i="6"/>
  <c r="BZ29" i="6"/>
  <c r="AN37" i="6"/>
  <c r="BT37" i="6"/>
  <c r="BS37" i="6"/>
  <c r="BU37" i="6"/>
  <c r="BV37" i="6"/>
  <c r="BW37" i="6"/>
  <c r="BX37" i="6"/>
  <c r="BY37" i="6"/>
  <c r="BZ37" i="6"/>
  <c r="AN45" i="6"/>
  <c r="BT45" i="6"/>
  <c r="BS45" i="6"/>
  <c r="BU45" i="6"/>
  <c r="BV45" i="6"/>
  <c r="BW45" i="6"/>
  <c r="BX45" i="6"/>
  <c r="BY45" i="6"/>
  <c r="BZ45" i="6"/>
  <c r="AN53" i="6"/>
  <c r="BU53" i="6"/>
  <c r="BT53" i="6"/>
  <c r="BS53" i="6"/>
  <c r="BV53" i="6"/>
  <c r="BW53" i="6"/>
  <c r="BX53" i="6"/>
  <c r="BY53" i="6"/>
  <c r="BZ53" i="6"/>
  <c r="DW30" i="6"/>
  <c r="DV30" i="6"/>
  <c r="DX30" i="6"/>
  <c r="DY30" i="6"/>
  <c r="DZ30" i="6"/>
  <c r="EA30" i="6"/>
  <c r="EB30" i="6"/>
  <c r="DW38" i="6"/>
  <c r="DV38" i="6"/>
  <c r="DX38" i="6"/>
  <c r="DY38" i="6"/>
  <c r="DZ38" i="6"/>
  <c r="EA38" i="6"/>
  <c r="EB38" i="6"/>
  <c r="DV46" i="6"/>
  <c r="DW46" i="6"/>
  <c r="DX46" i="6"/>
  <c r="DY46" i="6"/>
  <c r="DZ46" i="6"/>
  <c r="EA46" i="6"/>
  <c r="EB46" i="6"/>
  <c r="DW54" i="6"/>
  <c r="DV54" i="6"/>
  <c r="DX54" i="6"/>
  <c r="DY54" i="6"/>
  <c r="DZ54" i="6"/>
  <c r="EA54" i="6"/>
  <c r="EB54" i="6"/>
  <c r="ED56" i="6"/>
  <c r="ED54" i="6"/>
  <c r="ED52" i="6"/>
  <c r="ED55" i="6"/>
  <c r="ED53" i="6"/>
  <c r="ED51" i="6"/>
  <c r="ED50" i="6"/>
  <c r="ED48" i="6"/>
  <c r="ED46" i="6"/>
  <c r="ED44" i="6"/>
  <c r="ED42" i="6"/>
  <c r="ED40" i="6"/>
  <c r="ED38" i="6"/>
  <c r="ED49" i="6"/>
  <c r="ED45" i="6"/>
  <c r="ED41" i="6"/>
  <c r="ED36" i="6"/>
  <c r="ED34" i="6"/>
  <c r="ED47" i="6"/>
  <c r="ED43" i="6"/>
  <c r="ED37" i="6"/>
  <c r="ED35" i="6"/>
  <c r="ED33" i="6"/>
  <c r="ED39" i="6"/>
  <c r="ED31" i="6"/>
  <c r="ED30" i="6"/>
  <c r="ED32" i="6"/>
  <c r="ED26" i="6"/>
  <c r="ED28" i="6"/>
  <c r="ED19" i="6"/>
  <c r="ED17" i="6"/>
  <c r="ED22" i="6"/>
  <c r="ED25" i="6"/>
  <c r="ED27" i="6"/>
  <c r="ED20" i="6"/>
  <c r="ED18" i="6"/>
  <c r="ED29" i="6"/>
  <c r="ED21" i="6"/>
  <c r="ED23" i="6"/>
  <c r="AN33" i="6"/>
  <c r="BU33" i="6"/>
  <c r="BT33" i="6"/>
  <c r="BS33" i="6"/>
  <c r="BV33" i="6"/>
  <c r="BW33" i="6"/>
  <c r="BX33" i="6"/>
  <c r="BY33" i="6"/>
  <c r="BZ33" i="6"/>
  <c r="AN49" i="6"/>
  <c r="BU49" i="6"/>
  <c r="BT49" i="6"/>
  <c r="BS49" i="6"/>
  <c r="BV49" i="6"/>
  <c r="BW49" i="6"/>
  <c r="BX49" i="6"/>
  <c r="BY49" i="6"/>
  <c r="BZ49" i="6"/>
  <c r="DW34" i="6"/>
  <c r="DV34" i="6"/>
  <c r="DX34" i="6"/>
  <c r="DY34" i="6"/>
  <c r="DZ34" i="6"/>
  <c r="EA34" i="6"/>
  <c r="EB34" i="6"/>
  <c r="EC31" i="6"/>
  <c r="EC47" i="6"/>
  <c r="EC49" i="6"/>
  <c r="CB5" i="6"/>
  <c r="CA7" i="6"/>
  <c r="CA41" i="6" s="1"/>
  <c r="AN25" i="6"/>
  <c r="BS25" i="6"/>
  <c r="BU25" i="6"/>
  <c r="BT25" i="6"/>
  <c r="BV25" i="6"/>
  <c r="BW25" i="6"/>
  <c r="BX25" i="6"/>
  <c r="BY25" i="6"/>
  <c r="BZ25" i="6"/>
  <c r="AN41" i="6"/>
  <c r="BU41" i="6"/>
  <c r="BT41" i="6"/>
  <c r="BS41" i="6"/>
  <c r="BV41" i="6"/>
  <c r="BW41" i="6"/>
  <c r="BX41" i="6"/>
  <c r="BY41" i="6"/>
  <c r="BZ41" i="6"/>
  <c r="DV26" i="6"/>
  <c r="DW26" i="6"/>
  <c r="DX26" i="6"/>
  <c r="DY26" i="6"/>
  <c r="DZ26" i="6"/>
  <c r="EA26" i="6"/>
  <c r="EB26" i="6"/>
  <c r="DW42" i="6"/>
  <c r="DV42" i="6"/>
  <c r="DX42" i="6"/>
  <c r="DY42" i="6"/>
  <c r="DZ42" i="6"/>
  <c r="EA42" i="6"/>
  <c r="EB42" i="6"/>
  <c r="DW50" i="6"/>
  <c r="DV50" i="6"/>
  <c r="DX50" i="6"/>
  <c r="DY50" i="6"/>
  <c r="DZ50" i="6"/>
  <c r="EA50" i="6"/>
  <c r="EB50" i="6"/>
  <c r="AN26" i="6"/>
  <c r="BU26" i="6"/>
  <c r="BT26" i="6"/>
  <c r="BS26" i="6"/>
  <c r="BV26" i="6"/>
  <c r="BW26" i="6"/>
  <c r="BX26" i="6"/>
  <c r="BY26" i="6"/>
  <c r="BZ26" i="6"/>
  <c r="AN34" i="6"/>
  <c r="BU34" i="6"/>
  <c r="BT34" i="6"/>
  <c r="BS34" i="6"/>
  <c r="BV34" i="6"/>
  <c r="BW34" i="6"/>
  <c r="BX34" i="6"/>
  <c r="BY34" i="6"/>
  <c r="BZ34" i="6"/>
  <c r="AN42" i="6"/>
  <c r="BU42" i="6"/>
  <c r="BT42" i="6"/>
  <c r="BS42" i="6"/>
  <c r="BV42" i="6"/>
  <c r="BW42" i="6"/>
  <c r="BX42" i="6"/>
  <c r="BY42" i="6"/>
  <c r="BZ42" i="6"/>
  <c r="AN50" i="6"/>
  <c r="BU50" i="6"/>
  <c r="BT50" i="6"/>
  <c r="BS50" i="6"/>
  <c r="BV50" i="6"/>
  <c r="BW50" i="6"/>
  <c r="BX50" i="6"/>
  <c r="BY50" i="6"/>
  <c r="BZ50" i="6"/>
  <c r="DV27" i="6"/>
  <c r="DW27" i="6"/>
  <c r="DX27" i="6"/>
  <c r="DY27" i="6"/>
  <c r="DZ27" i="6"/>
  <c r="EA27" i="6"/>
  <c r="EB27" i="6"/>
  <c r="DW35" i="6"/>
  <c r="DV35" i="6"/>
  <c r="DX35" i="6"/>
  <c r="DY35" i="6"/>
  <c r="DZ35" i="6"/>
  <c r="EA35" i="6"/>
  <c r="EB35" i="6"/>
  <c r="DW43" i="6"/>
  <c r="DV43" i="6"/>
  <c r="DX43" i="6"/>
  <c r="DY43" i="6"/>
  <c r="DZ43" i="6"/>
  <c r="EA43" i="6"/>
  <c r="EB43" i="6"/>
  <c r="DW51" i="6"/>
  <c r="DV51" i="6"/>
  <c r="DX51" i="6"/>
  <c r="DY51" i="6"/>
  <c r="DZ51" i="6"/>
  <c r="EA51" i="6"/>
  <c r="EB51" i="6"/>
  <c r="AN27" i="6"/>
  <c r="BS27" i="6"/>
  <c r="BU27" i="6"/>
  <c r="BT27" i="6"/>
  <c r="BV27" i="6"/>
  <c r="BW27" i="6"/>
  <c r="BX27" i="6"/>
  <c r="BY27" i="6"/>
  <c r="BZ27" i="6"/>
  <c r="AN35" i="6"/>
  <c r="BU35" i="6"/>
  <c r="BS35" i="6"/>
  <c r="BT35" i="6"/>
  <c r="BV35" i="6"/>
  <c r="BW35" i="6"/>
  <c r="BX35" i="6"/>
  <c r="BY35" i="6"/>
  <c r="BZ35" i="6"/>
  <c r="AN43" i="6"/>
  <c r="BS43" i="6"/>
  <c r="BU43" i="6"/>
  <c r="BT43" i="6"/>
  <c r="BV43" i="6"/>
  <c r="BW43" i="6"/>
  <c r="BX43" i="6"/>
  <c r="BY43" i="6"/>
  <c r="BZ43" i="6"/>
  <c r="AN51" i="6"/>
  <c r="BU51" i="6"/>
  <c r="BT51" i="6"/>
  <c r="BS51" i="6"/>
  <c r="BV51" i="6"/>
  <c r="BW51" i="6"/>
  <c r="BX51" i="6"/>
  <c r="BY51" i="6"/>
  <c r="BZ51" i="6"/>
  <c r="DV28" i="6"/>
  <c r="DW28" i="6"/>
  <c r="DX28" i="6"/>
  <c r="DY28" i="6"/>
  <c r="DZ28" i="6"/>
  <c r="EA28" i="6"/>
  <c r="EB28" i="6"/>
  <c r="DW36" i="6"/>
  <c r="DV36" i="6"/>
  <c r="DX36" i="6"/>
  <c r="DY36" i="6"/>
  <c r="DZ36" i="6"/>
  <c r="EA36" i="6"/>
  <c r="EB36" i="6"/>
  <c r="DW44" i="6"/>
  <c r="DV44" i="6"/>
  <c r="DX44" i="6"/>
  <c r="DY44" i="6"/>
  <c r="DZ44" i="6"/>
  <c r="EA44" i="6"/>
  <c r="EB44" i="6"/>
  <c r="DW52" i="6"/>
  <c r="DV52" i="6"/>
  <c r="DX52" i="6"/>
  <c r="DY52" i="6"/>
  <c r="DZ52" i="6"/>
  <c r="EA52" i="6"/>
  <c r="EB52" i="6"/>
  <c r="AN28" i="6"/>
  <c r="BT28" i="6"/>
  <c r="BU28" i="6"/>
  <c r="BS28" i="6"/>
  <c r="BV28" i="6"/>
  <c r="BW28" i="6"/>
  <c r="BX28" i="6"/>
  <c r="BY28" i="6"/>
  <c r="BZ28" i="6"/>
  <c r="AN36" i="6"/>
  <c r="BU36" i="6"/>
  <c r="BT36" i="6"/>
  <c r="BS36" i="6"/>
  <c r="BV36" i="6"/>
  <c r="BW36" i="6"/>
  <c r="BX36" i="6"/>
  <c r="BY36" i="6"/>
  <c r="BZ36" i="6"/>
  <c r="AN44" i="6"/>
  <c r="BU44" i="6"/>
  <c r="BT44" i="6"/>
  <c r="BS44" i="6"/>
  <c r="BV44" i="6"/>
  <c r="BW44" i="6"/>
  <c r="BX44" i="6"/>
  <c r="BY44" i="6"/>
  <c r="BZ44" i="6"/>
  <c r="AN52" i="6"/>
  <c r="BT52" i="6"/>
  <c r="BU52" i="6"/>
  <c r="BS52" i="6"/>
  <c r="BV52" i="6"/>
  <c r="BW52" i="6"/>
  <c r="BX52" i="6"/>
  <c r="BY52" i="6"/>
  <c r="BZ52" i="6"/>
  <c r="DV29" i="6"/>
  <c r="DW29" i="6"/>
  <c r="DX29" i="6"/>
  <c r="DY29" i="6"/>
  <c r="DZ29" i="6"/>
  <c r="EA29" i="6"/>
  <c r="EB29" i="6"/>
  <c r="DW37" i="6"/>
  <c r="DV37" i="6"/>
  <c r="DX37" i="6"/>
  <c r="DY37" i="6"/>
  <c r="DZ37" i="6"/>
  <c r="EA37" i="6"/>
  <c r="EB37" i="6"/>
  <c r="DW45" i="6"/>
  <c r="DV45" i="6"/>
  <c r="DX45" i="6"/>
  <c r="DY45" i="6"/>
  <c r="DZ45" i="6"/>
  <c r="EA45" i="6"/>
  <c r="EB45" i="6"/>
  <c r="DV53" i="6"/>
  <c r="DW53" i="6"/>
  <c r="DX53" i="6"/>
  <c r="DY53" i="6"/>
  <c r="DZ53" i="6"/>
  <c r="EA53" i="6"/>
  <c r="EB53" i="6"/>
  <c r="EC32" i="6"/>
  <c r="EC30" i="6"/>
  <c r="EC33" i="6"/>
  <c r="EC51" i="6"/>
  <c r="EC53" i="6"/>
  <c r="GH7" i="6"/>
  <c r="GI5" i="6"/>
  <c r="EF5" i="6"/>
  <c r="EE7" i="6"/>
  <c r="AL18" i="13"/>
  <c r="AL19" i="13"/>
  <c r="AL20" i="13"/>
  <c r="AL21" i="13"/>
  <c r="AL22" i="13"/>
  <c r="AL23" i="13"/>
  <c r="AL24" i="13"/>
  <c r="AL25" i="13"/>
  <c r="AL26" i="13"/>
  <c r="AL17" i="13"/>
  <c r="AQ18" i="13"/>
  <c r="BD18" i="13"/>
  <c r="DW18" i="13" s="1"/>
  <c r="AQ19" i="13"/>
  <c r="BS19" i="13" s="1"/>
  <c r="AZ19" i="13"/>
  <c r="DW19" i="13" s="1"/>
  <c r="BD19" i="13"/>
  <c r="AQ20" i="13"/>
  <c r="BS20" i="13" s="1"/>
  <c r="BD20" i="13"/>
  <c r="DW20" i="13" s="1"/>
  <c r="AQ21" i="13"/>
  <c r="BS21" i="13" s="1"/>
  <c r="AZ21" i="13"/>
  <c r="DW21" i="13" s="1"/>
  <c r="BD21" i="13"/>
  <c r="AQ22" i="13"/>
  <c r="BD22" i="13"/>
  <c r="AQ23" i="13"/>
  <c r="AZ23" i="13"/>
  <c r="BD23" i="13"/>
  <c r="AQ24" i="13"/>
  <c r="BS24" i="13" s="1"/>
  <c r="BD24" i="13"/>
  <c r="AQ25" i="13"/>
  <c r="BS25" i="13" s="1"/>
  <c r="AZ25" i="13"/>
  <c r="BD25" i="13"/>
  <c r="AQ26" i="13"/>
  <c r="BD26" i="13"/>
  <c r="BD17" i="13"/>
  <c r="AZ17" i="13"/>
  <c r="AQ17" i="13"/>
  <c r="BS17" i="13" s="1"/>
  <c r="BD15" i="13"/>
  <c r="AZ15" i="13"/>
  <c r="BE12" i="13"/>
  <c r="BC12" i="13"/>
  <c r="BB17" i="6"/>
  <c r="BB18" i="6"/>
  <c r="BB19" i="6"/>
  <c r="BB20" i="6"/>
  <c r="BB21" i="6"/>
  <c r="BB22" i="6"/>
  <c r="BB23" i="6"/>
  <c r="BB16" i="6"/>
  <c r="AT17" i="6"/>
  <c r="AT18" i="6"/>
  <c r="AT19" i="6"/>
  <c r="AT20" i="6"/>
  <c r="AT21" i="6"/>
  <c r="AT22" i="6"/>
  <c r="AT23" i="6"/>
  <c r="AT16" i="6"/>
  <c r="AP16" i="6" s="1"/>
  <c r="AO18" i="6"/>
  <c r="AO19" i="6"/>
  <c r="AO20" i="6"/>
  <c r="AO21" i="6"/>
  <c r="AO22" i="6"/>
  <c r="AO23" i="6"/>
  <c r="AP23" i="6" l="1"/>
  <c r="AP20" i="6"/>
  <c r="AP18" i="6"/>
  <c r="AP21" i="6"/>
  <c r="CA44" i="6"/>
  <c r="AP19" i="6"/>
  <c r="AP22" i="6"/>
  <c r="AP17" i="6"/>
  <c r="CA27" i="6"/>
  <c r="CA25" i="6"/>
  <c r="CA45" i="6"/>
  <c r="DL24" i="13"/>
  <c r="DJ24" i="13"/>
  <c r="DK24" i="13"/>
  <c r="DM24" i="13"/>
  <c r="DN24" i="13"/>
  <c r="DO24" i="13"/>
  <c r="DP24" i="13"/>
  <c r="DQ24" i="13"/>
  <c r="DR24" i="13"/>
  <c r="DS24" i="13"/>
  <c r="DT24" i="13"/>
  <c r="DU24" i="13"/>
  <c r="DV24" i="13"/>
  <c r="BH19" i="13"/>
  <c r="BI19" i="13"/>
  <c r="BJ19" i="13"/>
  <c r="BK19" i="13"/>
  <c r="BL19" i="13"/>
  <c r="BM19" i="13"/>
  <c r="BN19" i="13"/>
  <c r="BO19" i="13"/>
  <c r="BP19" i="13"/>
  <c r="BQ19" i="13"/>
  <c r="BR19" i="13"/>
  <c r="DJ23" i="13"/>
  <c r="DL23" i="13"/>
  <c r="DM23" i="13"/>
  <c r="DK23" i="13"/>
  <c r="DN23" i="13"/>
  <c r="DO23" i="13"/>
  <c r="DP23" i="13"/>
  <c r="DQ23" i="13"/>
  <c r="DR23" i="13"/>
  <c r="DS23" i="13"/>
  <c r="DT23" i="13"/>
  <c r="DU23" i="13"/>
  <c r="DV23" i="13"/>
  <c r="DJ18" i="13"/>
  <c r="DL18" i="13"/>
  <c r="DM18" i="13"/>
  <c r="DK18" i="13"/>
  <c r="DN18" i="13"/>
  <c r="DO18" i="13"/>
  <c r="DP18" i="13"/>
  <c r="DQ18" i="13"/>
  <c r="DR18" i="13"/>
  <c r="DS18" i="13"/>
  <c r="DT18" i="13"/>
  <c r="DU18" i="13"/>
  <c r="DV18" i="13"/>
  <c r="DW23" i="13"/>
  <c r="BH17" i="13"/>
  <c r="BI17" i="13"/>
  <c r="BJ17" i="13"/>
  <c r="BK17" i="13"/>
  <c r="BL17" i="13"/>
  <c r="BM17" i="13"/>
  <c r="BN17" i="13"/>
  <c r="BO17" i="13"/>
  <c r="BP17" i="13"/>
  <c r="BQ17" i="13"/>
  <c r="BR17" i="13"/>
  <c r="BI23" i="13"/>
  <c r="BH23" i="13"/>
  <c r="BJ23" i="13"/>
  <c r="BK23" i="13"/>
  <c r="BL23" i="13"/>
  <c r="BM23" i="13"/>
  <c r="BN23" i="13"/>
  <c r="BO23" i="13"/>
  <c r="BP23" i="13"/>
  <c r="BQ23" i="13"/>
  <c r="BR23" i="13"/>
  <c r="BI18" i="13"/>
  <c r="BH18" i="13"/>
  <c r="BJ18" i="13"/>
  <c r="BK18" i="13"/>
  <c r="BL18" i="13"/>
  <c r="BM18" i="13"/>
  <c r="BN18" i="13"/>
  <c r="BO18" i="13"/>
  <c r="BP18" i="13"/>
  <c r="BQ18" i="13"/>
  <c r="BR18" i="13"/>
  <c r="DL17" i="13"/>
  <c r="DJ17" i="13"/>
  <c r="DK17" i="13"/>
  <c r="DM17" i="13"/>
  <c r="DN17" i="13"/>
  <c r="DO17" i="13"/>
  <c r="DP17" i="13"/>
  <c r="DQ17" i="13"/>
  <c r="DR17" i="13"/>
  <c r="DS17" i="13"/>
  <c r="DT17" i="13"/>
  <c r="DU17" i="13"/>
  <c r="DV17" i="13"/>
  <c r="DL22" i="13"/>
  <c r="DJ22" i="13"/>
  <c r="DK22" i="13"/>
  <c r="DM22" i="13"/>
  <c r="DN22" i="13"/>
  <c r="DO22" i="13"/>
  <c r="DP22" i="13"/>
  <c r="DQ22" i="13"/>
  <c r="DR22" i="13"/>
  <c r="DS22" i="13"/>
  <c r="DT22" i="13"/>
  <c r="DU22" i="13"/>
  <c r="DV22" i="13"/>
  <c r="BS23" i="13"/>
  <c r="DW24" i="13"/>
  <c r="BI24" i="13"/>
  <c r="BH24" i="13"/>
  <c r="BJ24" i="13"/>
  <c r="BK24" i="13"/>
  <c r="BL24" i="13"/>
  <c r="BM24" i="13"/>
  <c r="BN24" i="13"/>
  <c r="BO24" i="13"/>
  <c r="BP24" i="13"/>
  <c r="BQ24" i="13"/>
  <c r="BR24" i="13"/>
  <c r="BH22" i="13"/>
  <c r="BI22" i="13"/>
  <c r="BJ22" i="13"/>
  <c r="BK22" i="13"/>
  <c r="BL22" i="13"/>
  <c r="BM22" i="13"/>
  <c r="BN22" i="13"/>
  <c r="BO22" i="13"/>
  <c r="BP22" i="13"/>
  <c r="BQ22" i="13"/>
  <c r="BR22" i="13"/>
  <c r="DL26" i="13"/>
  <c r="DJ26" i="13"/>
  <c r="DK26" i="13"/>
  <c r="DM26" i="13"/>
  <c r="DN26" i="13"/>
  <c r="DO26" i="13"/>
  <c r="DP26" i="13"/>
  <c r="DQ26" i="13"/>
  <c r="DR26" i="13"/>
  <c r="DS26" i="13"/>
  <c r="DT26" i="13"/>
  <c r="DU26" i="13"/>
  <c r="DV26" i="13"/>
  <c r="DW26" i="13"/>
  <c r="BI26" i="13"/>
  <c r="BH26" i="13"/>
  <c r="BJ26" i="13"/>
  <c r="BK26" i="13"/>
  <c r="BL26" i="13"/>
  <c r="BM26" i="13"/>
  <c r="BN26" i="13"/>
  <c r="BO26" i="13"/>
  <c r="BP26" i="13"/>
  <c r="BQ26" i="13"/>
  <c r="BR26" i="13"/>
  <c r="DJ21" i="13"/>
  <c r="DL21" i="13"/>
  <c r="DK21" i="13"/>
  <c r="DM21" i="13"/>
  <c r="DN21" i="13"/>
  <c r="DO21" i="13"/>
  <c r="DP21" i="13"/>
  <c r="DQ21" i="13"/>
  <c r="DR21" i="13"/>
  <c r="DS21" i="13"/>
  <c r="DT21" i="13"/>
  <c r="DU21" i="13"/>
  <c r="DV21" i="13"/>
  <c r="BS22" i="13"/>
  <c r="DW17" i="13"/>
  <c r="DL19" i="13"/>
  <c r="DJ19" i="13"/>
  <c r="DM19" i="13"/>
  <c r="DK19" i="13"/>
  <c r="DN19" i="13"/>
  <c r="DO19" i="13"/>
  <c r="DP19" i="13"/>
  <c r="DQ19" i="13"/>
  <c r="DR19" i="13"/>
  <c r="DS19" i="13"/>
  <c r="DT19" i="13"/>
  <c r="DU19" i="13"/>
  <c r="DV19" i="13"/>
  <c r="BI21" i="13"/>
  <c r="BH21" i="13"/>
  <c r="BJ21" i="13"/>
  <c r="BK21" i="13"/>
  <c r="BL21" i="13"/>
  <c r="BM21" i="13"/>
  <c r="BN21" i="13"/>
  <c r="BO21" i="13"/>
  <c r="BP21" i="13"/>
  <c r="BQ21" i="13"/>
  <c r="BR21" i="13"/>
  <c r="BS26" i="13"/>
  <c r="DL25" i="13"/>
  <c r="DJ25" i="13"/>
  <c r="DK25" i="13"/>
  <c r="DM25" i="13"/>
  <c r="DN25" i="13"/>
  <c r="DO25" i="13"/>
  <c r="DP25" i="13"/>
  <c r="DQ25" i="13"/>
  <c r="DR25" i="13"/>
  <c r="DS25" i="13"/>
  <c r="DT25" i="13"/>
  <c r="DU25" i="13"/>
  <c r="DV25" i="13"/>
  <c r="DJ20" i="13"/>
  <c r="DL20" i="13"/>
  <c r="DK20" i="13"/>
  <c r="DM20" i="13"/>
  <c r="DN20" i="13"/>
  <c r="DO20" i="13"/>
  <c r="DP20" i="13"/>
  <c r="DQ20" i="13"/>
  <c r="DR20" i="13"/>
  <c r="DS20" i="13"/>
  <c r="DT20" i="13"/>
  <c r="DU20" i="13"/>
  <c r="DV20" i="13"/>
  <c r="DW22" i="13"/>
  <c r="BI25" i="13"/>
  <c r="BH25" i="13"/>
  <c r="BJ25" i="13"/>
  <c r="BK25" i="13"/>
  <c r="BL25" i="13"/>
  <c r="BM25" i="13"/>
  <c r="BN25" i="13"/>
  <c r="BO25" i="13"/>
  <c r="BP25" i="13"/>
  <c r="BQ25" i="13"/>
  <c r="BR25" i="13"/>
  <c r="BH20" i="13"/>
  <c r="BI20" i="13"/>
  <c r="BJ20" i="13"/>
  <c r="BK20" i="13"/>
  <c r="BL20" i="13"/>
  <c r="BM20" i="13"/>
  <c r="BN20" i="13"/>
  <c r="BO20" i="13"/>
  <c r="BP20" i="13"/>
  <c r="BQ20" i="13"/>
  <c r="BR20" i="13"/>
  <c r="BS18" i="13"/>
  <c r="DW25" i="13"/>
  <c r="CA53" i="6"/>
  <c r="BB13" i="6"/>
  <c r="AT13" i="6"/>
  <c r="BT26" i="13"/>
  <c r="BT24" i="13"/>
  <c r="BT21" i="13"/>
  <c r="BT18" i="13"/>
  <c r="BT17" i="13"/>
  <c r="BT23" i="13"/>
  <c r="BT25" i="13"/>
  <c r="BT20" i="13"/>
  <c r="BT19" i="13"/>
  <c r="BT22" i="13"/>
  <c r="DX25" i="13"/>
  <c r="DX21" i="13"/>
  <c r="DX18" i="13"/>
  <c r="DX22" i="13"/>
  <c r="DX17" i="13"/>
  <c r="DX23" i="13"/>
  <c r="DX19" i="13"/>
  <c r="DX26" i="13"/>
  <c r="DX20" i="13"/>
  <c r="DX24" i="13"/>
  <c r="FY25" i="13"/>
  <c r="FY22" i="13"/>
  <c r="FY19" i="13"/>
  <c r="FY24" i="13"/>
  <c r="FY20" i="13"/>
  <c r="FY18" i="13"/>
  <c r="FY23" i="13"/>
  <c r="FY21" i="13"/>
  <c r="FY26" i="13"/>
  <c r="FY17" i="13"/>
  <c r="CA32" i="6"/>
  <c r="CA42" i="6"/>
  <c r="CA26" i="6"/>
  <c r="AM25" i="13"/>
  <c r="AM22" i="13"/>
  <c r="AM24" i="13"/>
  <c r="AM26" i="13"/>
  <c r="AM18" i="13"/>
  <c r="AM19" i="13"/>
  <c r="AM21" i="13"/>
  <c r="AM23" i="13"/>
  <c r="AM20" i="13"/>
  <c r="FX16" i="13"/>
  <c r="AM17" i="13"/>
  <c r="BU6" i="13"/>
  <c r="BV4" i="13"/>
  <c r="AL16" i="13"/>
  <c r="DY4" i="13"/>
  <c r="DY6" i="13" s="1"/>
  <c r="FZ4" i="13"/>
  <c r="FZ6" i="13" s="1"/>
  <c r="BV24" i="6"/>
  <c r="H9" i="14" s="1"/>
  <c r="BU23" i="6"/>
  <c r="BS23" i="6"/>
  <c r="BT23" i="6"/>
  <c r="BV23" i="6"/>
  <c r="BW23" i="6"/>
  <c r="BX23" i="6"/>
  <c r="BY23" i="6"/>
  <c r="BZ23" i="6"/>
  <c r="CA23" i="6"/>
  <c r="BU22" i="6"/>
  <c r="BT22" i="6"/>
  <c r="BS22" i="6"/>
  <c r="BV22" i="6"/>
  <c r="BW22" i="6"/>
  <c r="BX22" i="6"/>
  <c r="BY22" i="6"/>
  <c r="BZ22" i="6"/>
  <c r="CA22" i="6"/>
  <c r="GH56" i="6"/>
  <c r="GH54" i="6"/>
  <c r="GH52" i="6"/>
  <c r="GH53" i="6"/>
  <c r="GH51" i="6"/>
  <c r="GH48" i="6"/>
  <c r="GH46" i="6"/>
  <c r="GH44" i="6"/>
  <c r="GH42" i="6"/>
  <c r="GH55" i="6"/>
  <c r="GH50" i="6"/>
  <c r="GH49" i="6"/>
  <c r="GH47" i="6"/>
  <c r="GH45" i="6"/>
  <c r="GH43" i="6"/>
  <c r="GH41" i="6"/>
  <c r="GH39" i="6"/>
  <c r="GH37" i="6"/>
  <c r="GH35" i="6"/>
  <c r="GH33" i="6"/>
  <c r="GH31" i="6"/>
  <c r="GH40" i="6"/>
  <c r="GH38" i="6"/>
  <c r="GH36" i="6"/>
  <c r="GH34" i="6"/>
  <c r="GH32" i="6"/>
  <c r="GH29" i="6"/>
  <c r="GH27" i="6"/>
  <c r="GH30" i="6"/>
  <c r="GH28" i="6"/>
  <c r="GH23" i="6"/>
  <c r="GH26" i="6"/>
  <c r="GH17" i="6"/>
  <c r="GH20" i="6"/>
  <c r="GH22" i="6"/>
  <c r="GH25" i="6"/>
  <c r="GH18" i="6"/>
  <c r="GH19" i="6"/>
  <c r="GH21" i="6"/>
  <c r="BW24" i="6"/>
  <c r="I9" i="14" s="1"/>
  <c r="ED24" i="6"/>
  <c r="DZ24" i="6"/>
  <c r="CA50" i="6"/>
  <c r="EC24" i="6"/>
  <c r="DV24" i="6"/>
  <c r="CA49" i="6"/>
  <c r="BS20" i="6"/>
  <c r="BT20" i="6"/>
  <c r="BU20" i="6"/>
  <c r="BV20" i="6"/>
  <c r="BW20" i="6"/>
  <c r="BX20" i="6"/>
  <c r="BY20" i="6"/>
  <c r="BZ20" i="6"/>
  <c r="CA20" i="6"/>
  <c r="DX24" i="6"/>
  <c r="BU24" i="6"/>
  <c r="G9" i="14" s="1"/>
  <c r="DW24" i="6"/>
  <c r="CA48" i="6"/>
  <c r="DY24" i="6"/>
  <c r="BS19" i="6"/>
  <c r="BU19" i="6"/>
  <c r="BT19" i="6"/>
  <c r="BV19" i="6"/>
  <c r="BW19" i="6"/>
  <c r="BX19" i="6"/>
  <c r="BY19" i="6"/>
  <c r="BZ19" i="6"/>
  <c r="CA19" i="6"/>
  <c r="BS24" i="6"/>
  <c r="E9" i="14" s="1"/>
  <c r="BT17" i="6"/>
  <c r="BS17" i="6"/>
  <c r="BU17" i="6"/>
  <c r="BV17" i="6"/>
  <c r="BW17" i="6"/>
  <c r="BX17" i="6"/>
  <c r="BY17" i="6"/>
  <c r="BZ17" i="6"/>
  <c r="CA17" i="6"/>
  <c r="EE56" i="6"/>
  <c r="EE54" i="6"/>
  <c r="EE52" i="6"/>
  <c r="EE55" i="6"/>
  <c r="EE53" i="6"/>
  <c r="EE51" i="6"/>
  <c r="EE49" i="6"/>
  <c r="EE47" i="6"/>
  <c r="EE45" i="6"/>
  <c r="EE43" i="6"/>
  <c r="EE41" i="6"/>
  <c r="EE39" i="6"/>
  <c r="EE50" i="6"/>
  <c r="EE48" i="6"/>
  <c r="EE46" i="6"/>
  <c r="EE44" i="6"/>
  <c r="EE42" i="6"/>
  <c r="EE36" i="6"/>
  <c r="EE34" i="6"/>
  <c r="EE32" i="6"/>
  <c r="EE38" i="6"/>
  <c r="EE40" i="6"/>
  <c r="EE37" i="6"/>
  <c r="EE35" i="6"/>
  <c r="EE33" i="6"/>
  <c r="EE30" i="6"/>
  <c r="EE28" i="6"/>
  <c r="EE26" i="6"/>
  <c r="EE23" i="6"/>
  <c r="EE21" i="6"/>
  <c r="EE19" i="6"/>
  <c r="EE17" i="6"/>
  <c r="EE31" i="6"/>
  <c r="EE22" i="6"/>
  <c r="EE25" i="6"/>
  <c r="EE27" i="6"/>
  <c r="EE20" i="6"/>
  <c r="EE18" i="6"/>
  <c r="EE29" i="6"/>
  <c r="BZ24" i="6"/>
  <c r="CA46" i="6"/>
  <c r="BU21" i="6"/>
  <c r="BT21" i="6"/>
  <c r="BS21" i="6"/>
  <c r="BV21" i="6"/>
  <c r="BW21" i="6"/>
  <c r="BX21" i="6"/>
  <c r="BY21" i="6"/>
  <c r="BZ21" i="6"/>
  <c r="CA21" i="6"/>
  <c r="BT24" i="6"/>
  <c r="F9" i="14" s="1"/>
  <c r="BU18" i="6"/>
  <c r="BT18" i="6"/>
  <c r="BS18" i="6"/>
  <c r="BV18" i="6"/>
  <c r="BW18" i="6"/>
  <c r="BX18" i="6"/>
  <c r="BY18" i="6"/>
  <c r="BZ18" i="6"/>
  <c r="CA18" i="6"/>
  <c r="EA24" i="6"/>
  <c r="BY24" i="6"/>
  <c r="K9" i="14" s="1"/>
  <c r="CA54" i="6"/>
  <c r="CA31" i="6"/>
  <c r="CA40" i="6"/>
  <c r="CA28" i="6"/>
  <c r="CA39" i="6"/>
  <c r="CA35" i="6"/>
  <c r="CA52" i="6"/>
  <c r="CA47" i="6"/>
  <c r="CA51" i="6"/>
  <c r="CA34" i="6"/>
  <c r="CA36" i="6"/>
  <c r="CA30" i="6"/>
  <c r="CA55" i="6"/>
  <c r="CA38" i="6"/>
  <c r="CA33" i="6"/>
  <c r="CA56" i="6"/>
  <c r="EB24" i="6"/>
  <c r="CA37" i="6"/>
  <c r="BX24" i="6"/>
  <c r="J9" i="14" s="1"/>
  <c r="CB7" i="6"/>
  <c r="CC5" i="6"/>
  <c r="GG24" i="6"/>
  <c r="CA43" i="6"/>
  <c r="CA29" i="6"/>
  <c r="GI7" i="6"/>
  <c r="GJ5" i="6"/>
  <c r="EF7" i="6"/>
  <c r="EG5" i="6"/>
  <c r="AO17" i="6"/>
  <c r="BD13" i="6"/>
  <c r="AZ13" i="6"/>
  <c r="AV13" i="6"/>
  <c r="FZ26" i="13" l="1"/>
  <c r="FZ22" i="13"/>
  <c r="FZ18" i="13"/>
  <c r="FZ21" i="13"/>
  <c r="FZ24" i="13"/>
  <c r="FZ19" i="13"/>
  <c r="FZ20" i="13"/>
  <c r="FZ25" i="13"/>
  <c r="FZ17" i="13"/>
  <c r="FZ23" i="13"/>
  <c r="DY24" i="13"/>
  <c r="DY21" i="13"/>
  <c r="DY20" i="13"/>
  <c r="DY26" i="13"/>
  <c r="DY19" i="13"/>
  <c r="DY25" i="13"/>
  <c r="DY18" i="13"/>
  <c r="DY22" i="13"/>
  <c r="DY17" i="13"/>
  <c r="DY23" i="13"/>
  <c r="BU26" i="13"/>
  <c r="BU22" i="13"/>
  <c r="BU19" i="13"/>
  <c r="BU21" i="13"/>
  <c r="BU24" i="13"/>
  <c r="BU20" i="13"/>
  <c r="BU25" i="13"/>
  <c r="BU17" i="13"/>
  <c r="BU23" i="13"/>
  <c r="BU18" i="13"/>
  <c r="DW16" i="13"/>
  <c r="CA24" i="6"/>
  <c r="BR16" i="13"/>
  <c r="BJ16" i="13"/>
  <c r="BQ16" i="13"/>
  <c r="BS16" i="13"/>
  <c r="DT16" i="13"/>
  <c r="DK16" i="13"/>
  <c r="DS16" i="13"/>
  <c r="DL16" i="13"/>
  <c r="DR16" i="13"/>
  <c r="DJ16" i="13"/>
  <c r="DM16" i="13"/>
  <c r="BN16" i="13"/>
  <c r="DQ16" i="13"/>
  <c r="BI16" i="13"/>
  <c r="BM16" i="13"/>
  <c r="DP16" i="13"/>
  <c r="DU16" i="13"/>
  <c r="BP16" i="13"/>
  <c r="BL16" i="13"/>
  <c r="DO16" i="13"/>
  <c r="FY16" i="13"/>
  <c r="BH16" i="13"/>
  <c r="BO16" i="13"/>
  <c r="BK16" i="13"/>
  <c r="DV16" i="13"/>
  <c r="DN16" i="13"/>
  <c r="BT16" i="13"/>
  <c r="BV6" i="13"/>
  <c r="BW4" i="13"/>
  <c r="DX16" i="13"/>
  <c r="GA4" i="13"/>
  <c r="GA6" i="13" s="1"/>
  <c r="DZ4" i="13"/>
  <c r="DZ6" i="13" s="1"/>
  <c r="EF56" i="6"/>
  <c r="EF54" i="6"/>
  <c r="EF52" i="6"/>
  <c r="EF55" i="6"/>
  <c r="EF53" i="6"/>
  <c r="EF51" i="6"/>
  <c r="EF50" i="6"/>
  <c r="EF48" i="6"/>
  <c r="EF46" i="6"/>
  <c r="EF44" i="6"/>
  <c r="EF42" i="6"/>
  <c r="EF49" i="6"/>
  <c r="EF45" i="6"/>
  <c r="EF38" i="6"/>
  <c r="EF39" i="6"/>
  <c r="EF47" i="6"/>
  <c r="EF43" i="6"/>
  <c r="EF37" i="6"/>
  <c r="EF35" i="6"/>
  <c r="EF33" i="6"/>
  <c r="EF30" i="6"/>
  <c r="EF28" i="6"/>
  <c r="EF26" i="6"/>
  <c r="EF23" i="6"/>
  <c r="EF21" i="6"/>
  <c r="EF36" i="6"/>
  <c r="EF34" i="6"/>
  <c r="EF32" i="6"/>
  <c r="EF40" i="6"/>
  <c r="EF31" i="6"/>
  <c r="EF29" i="6"/>
  <c r="EF27" i="6"/>
  <c r="EF25" i="6"/>
  <c r="EF22" i="6"/>
  <c r="EF20" i="6"/>
  <c r="EF18" i="6"/>
  <c r="EF41" i="6"/>
  <c r="EF19" i="6"/>
  <c r="EF17" i="6"/>
  <c r="GH24" i="6"/>
  <c r="CC7" i="6"/>
  <c r="CD5" i="6"/>
  <c r="GI55" i="6"/>
  <c r="GI53" i="6"/>
  <c r="GI51" i="6"/>
  <c r="GI48" i="6"/>
  <c r="GI46" i="6"/>
  <c r="GI44" i="6"/>
  <c r="GI42" i="6"/>
  <c r="GI54" i="6"/>
  <c r="GI49" i="6"/>
  <c r="GI47" i="6"/>
  <c r="GI45" i="6"/>
  <c r="GI43" i="6"/>
  <c r="GI41" i="6"/>
  <c r="GI39" i="6"/>
  <c r="GI37" i="6"/>
  <c r="GI35" i="6"/>
  <c r="GI33" i="6"/>
  <c r="GI31" i="6"/>
  <c r="GI50" i="6"/>
  <c r="GI56" i="6"/>
  <c r="GI52" i="6"/>
  <c r="GI40" i="6"/>
  <c r="GI38" i="6"/>
  <c r="GI36" i="6"/>
  <c r="GI34" i="6"/>
  <c r="GI32" i="6"/>
  <c r="GI30" i="6"/>
  <c r="GI28" i="6"/>
  <c r="GI26" i="6"/>
  <c r="GI23" i="6"/>
  <c r="GI21" i="6"/>
  <c r="GI19" i="6"/>
  <c r="GI27" i="6"/>
  <c r="GI17" i="6"/>
  <c r="GI20" i="6"/>
  <c r="GI29" i="6"/>
  <c r="GI22" i="6"/>
  <c r="GI25" i="6"/>
  <c r="GI18" i="6"/>
  <c r="CB51" i="6"/>
  <c r="CB46" i="6"/>
  <c r="CB44" i="6"/>
  <c r="CB36" i="6"/>
  <c r="CB30" i="6"/>
  <c r="CB48" i="6"/>
  <c r="CB43" i="6"/>
  <c r="CB37" i="6"/>
  <c r="CB33" i="6"/>
  <c r="CB25" i="6"/>
  <c r="CB40" i="6"/>
  <c r="CB27" i="6"/>
  <c r="CB38" i="6"/>
  <c r="CB31" i="6"/>
  <c r="CB28" i="6"/>
  <c r="CB52" i="6"/>
  <c r="CB29" i="6"/>
  <c r="CB45" i="6"/>
  <c r="CB19" i="6"/>
  <c r="CB17" i="6"/>
  <c r="CB56" i="6"/>
  <c r="CB34" i="6"/>
  <c r="CB50" i="6"/>
  <c r="CB35" i="6"/>
  <c r="CB26" i="6"/>
  <c r="CB53" i="6"/>
  <c r="CB47" i="6"/>
  <c r="CB55" i="6"/>
  <c r="CB54" i="6"/>
  <c r="CB49" i="6"/>
  <c r="CB41" i="6"/>
  <c r="CB39" i="6"/>
  <c r="CB32" i="6"/>
  <c r="CB42" i="6"/>
  <c r="CB22" i="6"/>
  <c r="CB21" i="6"/>
  <c r="EE24" i="6"/>
  <c r="CB23" i="6"/>
  <c r="CB20" i="6"/>
  <c r="CB18" i="6"/>
  <c r="GK5" i="6"/>
  <c r="GJ7" i="6"/>
  <c r="EG7" i="6"/>
  <c r="EH5" i="6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BA12" i="13"/>
  <c r="AY12" i="13"/>
  <c r="AW12" i="13"/>
  <c r="AU12" i="13"/>
  <c r="AS12" i="13"/>
  <c r="AQ12" i="13"/>
  <c r="A13" i="13"/>
  <c r="GA25" i="13" l="1"/>
  <c r="GA22" i="13"/>
  <c r="GA19" i="13"/>
  <c r="GA21" i="13"/>
  <c r="GA17" i="13"/>
  <c r="GA20" i="13"/>
  <c r="GA26" i="13"/>
  <c r="GA24" i="13"/>
  <c r="GA23" i="13"/>
  <c r="GA18" i="13"/>
  <c r="BV24" i="13"/>
  <c r="BV20" i="13"/>
  <c r="BV26" i="13"/>
  <c r="BV22" i="13"/>
  <c r="BV25" i="13"/>
  <c r="BV23" i="13"/>
  <c r="BV19" i="13"/>
  <c r="BV21" i="13"/>
  <c r="BV18" i="13"/>
  <c r="BV17" i="13"/>
  <c r="DZ25" i="13"/>
  <c r="DZ22" i="13"/>
  <c r="DZ19" i="13"/>
  <c r="DZ24" i="13"/>
  <c r="DZ17" i="13"/>
  <c r="DZ26" i="13"/>
  <c r="DZ18" i="13"/>
  <c r="DZ20" i="13"/>
  <c r="DZ23" i="13"/>
  <c r="DZ21" i="13"/>
  <c r="Q3" i="20"/>
  <c r="I3" i="20"/>
  <c r="F3" i="20"/>
  <c r="M3" i="20"/>
  <c r="H3" i="20"/>
  <c r="N3" i="20"/>
  <c r="P3" i="20"/>
  <c r="L3" i="20"/>
  <c r="J3" i="20"/>
  <c r="G3" i="20"/>
  <c r="O3" i="20"/>
  <c r="K3" i="20"/>
  <c r="R4" i="20"/>
  <c r="Q4" i="20"/>
  <c r="P4" i="20"/>
  <c r="O4" i="20"/>
  <c r="S4" i="20"/>
  <c r="N4" i="20"/>
  <c r="FZ16" i="13"/>
  <c r="BU16" i="13"/>
  <c r="BW6" i="13"/>
  <c r="BX4" i="13"/>
  <c r="DY16" i="13"/>
  <c r="EA4" i="13"/>
  <c r="EA6" i="13" s="1"/>
  <c r="GB4" i="13"/>
  <c r="GB6" i="13" s="1"/>
  <c r="EF24" i="6"/>
  <c r="CB24" i="6"/>
  <c r="CE5" i="6"/>
  <c r="CD7" i="6"/>
  <c r="GJ55" i="6"/>
  <c r="GJ53" i="6"/>
  <c r="GJ51" i="6"/>
  <c r="GJ56" i="6"/>
  <c r="GJ54" i="6"/>
  <c r="GJ50" i="6"/>
  <c r="GJ52" i="6"/>
  <c r="GJ44" i="6"/>
  <c r="GJ47" i="6"/>
  <c r="GJ41" i="6"/>
  <c r="GJ39" i="6"/>
  <c r="GJ37" i="6"/>
  <c r="GJ35" i="6"/>
  <c r="GJ33" i="6"/>
  <c r="GJ31" i="6"/>
  <c r="GJ42" i="6"/>
  <c r="GJ45" i="6"/>
  <c r="GJ48" i="6"/>
  <c r="GJ43" i="6"/>
  <c r="GJ40" i="6"/>
  <c r="GJ46" i="6"/>
  <c r="GJ49" i="6"/>
  <c r="GJ36" i="6"/>
  <c r="GJ30" i="6"/>
  <c r="GJ28" i="6"/>
  <c r="GJ26" i="6"/>
  <c r="GJ23" i="6"/>
  <c r="GJ21" i="6"/>
  <c r="GJ19" i="6"/>
  <c r="GJ34" i="6"/>
  <c r="GJ32" i="6"/>
  <c r="GJ29" i="6"/>
  <c r="GJ27" i="6"/>
  <c r="GJ25" i="6"/>
  <c r="GJ22" i="6"/>
  <c r="GJ20" i="6"/>
  <c r="GJ18" i="6"/>
  <c r="GJ38" i="6"/>
  <c r="GJ17" i="6"/>
  <c r="CC46" i="6"/>
  <c r="CC29" i="6"/>
  <c r="CC47" i="6"/>
  <c r="CC26" i="6"/>
  <c r="CC20" i="6"/>
  <c r="CC30" i="6"/>
  <c r="CC43" i="6"/>
  <c r="CC40" i="6"/>
  <c r="CC42" i="6"/>
  <c r="CC22" i="6"/>
  <c r="CC23" i="6"/>
  <c r="CC56" i="6"/>
  <c r="CC54" i="6"/>
  <c r="CC41" i="6"/>
  <c r="CC45" i="6"/>
  <c r="CC19" i="6"/>
  <c r="CC53" i="6"/>
  <c r="CC51" i="6"/>
  <c r="CC44" i="6"/>
  <c r="CC39" i="6"/>
  <c r="CC25" i="6"/>
  <c r="CC50" i="6"/>
  <c r="CC48" i="6"/>
  <c r="CC37" i="6"/>
  <c r="CC36" i="6"/>
  <c r="CC21" i="6"/>
  <c r="CC32" i="6"/>
  <c r="CC55" i="6"/>
  <c r="CC38" i="6"/>
  <c r="CC34" i="6"/>
  <c r="CC33" i="6"/>
  <c r="CC18" i="6"/>
  <c r="CC52" i="6"/>
  <c r="CC35" i="6"/>
  <c r="CC31" i="6"/>
  <c r="CC27" i="6"/>
  <c r="CC49" i="6"/>
  <c r="CC28" i="6"/>
  <c r="CC17" i="6"/>
  <c r="EG55" i="6"/>
  <c r="EG53" i="6"/>
  <c r="EG56" i="6"/>
  <c r="EG54" i="6"/>
  <c r="EG52" i="6"/>
  <c r="EG39" i="6"/>
  <c r="EG48" i="6"/>
  <c r="EG44" i="6"/>
  <c r="EG40" i="6"/>
  <c r="EG47" i="6"/>
  <c r="EG43" i="6"/>
  <c r="EG51" i="6"/>
  <c r="EG50" i="6"/>
  <c r="EG46" i="6"/>
  <c r="EG42" i="6"/>
  <c r="EG49" i="6"/>
  <c r="EG45" i="6"/>
  <c r="EG41" i="6"/>
  <c r="EG36" i="6"/>
  <c r="EG34" i="6"/>
  <c r="EG35" i="6"/>
  <c r="EG38" i="6"/>
  <c r="EG30" i="6"/>
  <c r="EG28" i="6"/>
  <c r="EG26" i="6"/>
  <c r="EG23" i="6"/>
  <c r="EG21" i="6"/>
  <c r="EG33" i="6"/>
  <c r="EG32" i="6"/>
  <c r="EG31" i="6"/>
  <c r="EG29" i="6"/>
  <c r="EG27" i="6"/>
  <c r="EG25" i="6"/>
  <c r="EG22" i="6"/>
  <c r="EG37" i="6"/>
  <c r="EG20" i="6"/>
  <c r="EG18" i="6"/>
  <c r="EG19" i="6"/>
  <c r="EG17" i="6"/>
  <c r="GI24" i="6"/>
  <c r="GL5" i="6"/>
  <c r="GK7" i="6"/>
  <c r="EH7" i="6"/>
  <c r="EI5" i="6"/>
  <c r="EA26" i="13" l="1"/>
  <c r="EA23" i="13"/>
  <c r="EA20" i="13"/>
  <c r="EA22" i="13"/>
  <c r="EA24" i="13"/>
  <c r="EA17" i="13"/>
  <c r="EA19" i="13"/>
  <c r="EA25" i="13"/>
  <c r="EA18" i="13"/>
  <c r="EA21" i="13"/>
  <c r="BW26" i="13"/>
  <c r="BW22" i="13"/>
  <c r="BW25" i="13"/>
  <c r="BW24" i="13"/>
  <c r="BW20" i="13"/>
  <c r="BW18" i="13"/>
  <c r="BW19" i="13"/>
  <c r="BW23" i="13"/>
  <c r="BW21" i="13"/>
  <c r="BW17" i="13"/>
  <c r="GB26" i="13"/>
  <c r="GB23" i="13"/>
  <c r="GB20" i="13"/>
  <c r="GB17" i="13"/>
  <c r="GB25" i="13"/>
  <c r="GB24" i="13"/>
  <c r="GB22" i="13"/>
  <c r="GB21" i="13"/>
  <c r="GB19" i="13"/>
  <c r="GB18" i="13"/>
  <c r="R3" i="20"/>
  <c r="T4" i="20"/>
  <c r="EG24" i="6"/>
  <c r="CC24" i="6"/>
  <c r="GA16" i="13"/>
  <c r="BV16" i="13"/>
  <c r="BX6" i="13"/>
  <c r="BY4" i="13"/>
  <c r="DZ16" i="13"/>
  <c r="GC4" i="13"/>
  <c r="GC6" i="13" s="1"/>
  <c r="EB4" i="13"/>
  <c r="EB6" i="13" s="1"/>
  <c r="CD50" i="6"/>
  <c r="CD31" i="6"/>
  <c r="CD33" i="6"/>
  <c r="CD22" i="6"/>
  <c r="CD25" i="6"/>
  <c r="CD53" i="6"/>
  <c r="CD34" i="6"/>
  <c r="CD26" i="6"/>
  <c r="CD47" i="6"/>
  <c r="CD28" i="6"/>
  <c r="CD30" i="6"/>
  <c r="CD19" i="6"/>
  <c r="CD21" i="6"/>
  <c r="CD56" i="6"/>
  <c r="CD35" i="6"/>
  <c r="CD44" i="6"/>
  <c r="CD42" i="6"/>
  <c r="CD55" i="6"/>
  <c r="CD18" i="6"/>
  <c r="CD41" i="6"/>
  <c r="CD45" i="6"/>
  <c r="CD29" i="6"/>
  <c r="CD51" i="6"/>
  <c r="CD20" i="6"/>
  <c r="CD49" i="6"/>
  <c r="CD23" i="6"/>
  <c r="CD32" i="6"/>
  <c r="CD39" i="6"/>
  <c r="CD43" i="6"/>
  <c r="CD54" i="6"/>
  <c r="CD38" i="6"/>
  <c r="CD37" i="6"/>
  <c r="CD40" i="6"/>
  <c r="CD52" i="6"/>
  <c r="CD17" i="6"/>
  <c r="CD48" i="6"/>
  <c r="CD27" i="6"/>
  <c r="CD36" i="6"/>
  <c r="CD46" i="6"/>
  <c r="GJ24" i="6"/>
  <c r="CE7" i="6"/>
  <c r="CF5" i="6"/>
  <c r="GK55" i="6"/>
  <c r="GK53" i="6"/>
  <c r="GK51" i="6"/>
  <c r="GK56" i="6"/>
  <c r="GK54" i="6"/>
  <c r="GK52" i="6"/>
  <c r="GK50" i="6"/>
  <c r="GK49" i="6"/>
  <c r="GK47" i="6"/>
  <c r="GK45" i="6"/>
  <c r="GK43" i="6"/>
  <c r="GK41" i="6"/>
  <c r="GK48" i="6"/>
  <c r="GK46" i="6"/>
  <c r="GK44" i="6"/>
  <c r="GK42" i="6"/>
  <c r="GK39" i="6"/>
  <c r="GK40" i="6"/>
  <c r="GK38" i="6"/>
  <c r="GK36" i="6"/>
  <c r="GK34" i="6"/>
  <c r="GK32" i="6"/>
  <c r="GK33" i="6"/>
  <c r="GK30" i="6"/>
  <c r="GK28" i="6"/>
  <c r="GK26" i="6"/>
  <c r="GK23" i="6"/>
  <c r="GK21" i="6"/>
  <c r="GK19" i="6"/>
  <c r="GK31" i="6"/>
  <c r="GK37" i="6"/>
  <c r="GK29" i="6"/>
  <c r="GK27" i="6"/>
  <c r="GK25" i="6"/>
  <c r="GK22" i="6"/>
  <c r="GK20" i="6"/>
  <c r="GK35" i="6"/>
  <c r="GK18" i="6"/>
  <c r="GK17" i="6"/>
  <c r="EH55" i="6"/>
  <c r="EH53" i="6"/>
  <c r="EH56" i="6"/>
  <c r="EH54" i="6"/>
  <c r="EH52" i="6"/>
  <c r="EH51" i="6"/>
  <c r="EH49" i="6"/>
  <c r="EH47" i="6"/>
  <c r="EH45" i="6"/>
  <c r="EH43" i="6"/>
  <c r="EH41" i="6"/>
  <c r="EH39" i="6"/>
  <c r="EH48" i="6"/>
  <c r="EH44" i="6"/>
  <c r="EH40" i="6"/>
  <c r="EH37" i="6"/>
  <c r="EH35" i="6"/>
  <c r="EH33" i="6"/>
  <c r="EH50" i="6"/>
  <c r="EH46" i="6"/>
  <c r="EH42" i="6"/>
  <c r="EH36" i="6"/>
  <c r="EH34" i="6"/>
  <c r="EH38" i="6"/>
  <c r="EH30" i="6"/>
  <c r="EH32" i="6"/>
  <c r="EH31" i="6"/>
  <c r="EH28" i="6"/>
  <c r="EH22" i="6"/>
  <c r="EH20" i="6"/>
  <c r="EH18" i="6"/>
  <c r="EH25" i="6"/>
  <c r="EH27" i="6"/>
  <c r="EH29" i="6"/>
  <c r="EH21" i="6"/>
  <c r="EH19" i="6"/>
  <c r="EH17" i="6"/>
  <c r="EH23" i="6"/>
  <c r="EH26" i="6"/>
  <c r="AO26" i="13"/>
  <c r="AK26" i="13"/>
  <c r="AO25" i="13"/>
  <c r="AK25" i="13"/>
  <c r="AO24" i="13"/>
  <c r="AK24" i="13"/>
  <c r="AO23" i="13"/>
  <c r="AK23" i="13"/>
  <c r="AO22" i="13"/>
  <c r="AK22" i="13"/>
  <c r="AO21" i="13"/>
  <c r="AK21" i="13"/>
  <c r="AO20" i="13"/>
  <c r="AK20" i="13"/>
  <c r="AO19" i="13"/>
  <c r="AK19" i="13"/>
  <c r="AO18" i="13"/>
  <c r="AK18" i="13"/>
  <c r="AO17" i="13"/>
  <c r="AK17" i="13"/>
  <c r="AO15" i="13"/>
  <c r="GM5" i="6"/>
  <c r="GL7" i="6"/>
  <c r="EI7" i="6"/>
  <c r="EJ5" i="6"/>
  <c r="AR56" i="6"/>
  <c r="EB24" i="13" l="1"/>
  <c r="EB20" i="13"/>
  <c r="EB17" i="13"/>
  <c r="EB25" i="13"/>
  <c r="EB21" i="13"/>
  <c r="EB26" i="13"/>
  <c r="EB23" i="13"/>
  <c r="EB22" i="13"/>
  <c r="EB18" i="13"/>
  <c r="EB19" i="13"/>
  <c r="GC24" i="13"/>
  <c r="GC21" i="13"/>
  <c r="GC18" i="13"/>
  <c r="GC23" i="13"/>
  <c r="GC19" i="13"/>
  <c r="GC20" i="13"/>
  <c r="GC26" i="13"/>
  <c r="GC25" i="13"/>
  <c r="GC22" i="13"/>
  <c r="GC17" i="13"/>
  <c r="BX25" i="13"/>
  <c r="BX23" i="13"/>
  <c r="BX20" i="13"/>
  <c r="BX17" i="13"/>
  <c r="BX24" i="13"/>
  <c r="BX18" i="13"/>
  <c r="BX26" i="13"/>
  <c r="BX22" i="13"/>
  <c r="BX19" i="13"/>
  <c r="BX21" i="13"/>
  <c r="S3" i="20"/>
  <c r="U4" i="20"/>
  <c r="CD24" i="6"/>
  <c r="GB16" i="13"/>
  <c r="BY6" i="13"/>
  <c r="BZ4" i="13"/>
  <c r="BW16" i="13"/>
  <c r="EA16" i="13"/>
  <c r="GD4" i="13"/>
  <c r="GD6" i="13" s="1"/>
  <c r="EC4" i="13"/>
  <c r="EC6" i="13" s="1"/>
  <c r="EI55" i="6"/>
  <c r="EI53" i="6"/>
  <c r="EI56" i="6"/>
  <c r="EI54" i="6"/>
  <c r="EI52" i="6"/>
  <c r="EI50" i="6"/>
  <c r="EI48" i="6"/>
  <c r="EI46" i="6"/>
  <c r="EI44" i="6"/>
  <c r="EI42" i="6"/>
  <c r="EI40" i="6"/>
  <c r="EI38" i="6"/>
  <c r="EI51" i="6"/>
  <c r="EI49" i="6"/>
  <c r="EI47" i="6"/>
  <c r="EI45" i="6"/>
  <c r="EI43" i="6"/>
  <c r="EI41" i="6"/>
  <c r="EI37" i="6"/>
  <c r="EI35" i="6"/>
  <c r="EI33" i="6"/>
  <c r="EI36" i="6"/>
  <c r="EI34" i="6"/>
  <c r="EI32" i="6"/>
  <c r="EI31" i="6"/>
  <c r="EI29" i="6"/>
  <c r="EI27" i="6"/>
  <c r="EI25" i="6"/>
  <c r="EI22" i="6"/>
  <c r="EI39" i="6"/>
  <c r="EI30" i="6"/>
  <c r="EI20" i="6"/>
  <c r="EI18" i="6"/>
  <c r="EI21" i="6"/>
  <c r="EI19" i="6"/>
  <c r="EI17" i="6"/>
  <c r="EI23" i="6"/>
  <c r="EI26" i="6"/>
  <c r="EI28" i="6"/>
  <c r="CG5" i="6"/>
  <c r="CF7" i="6"/>
  <c r="GL55" i="6"/>
  <c r="GL53" i="6"/>
  <c r="GL54" i="6"/>
  <c r="GL51" i="6"/>
  <c r="GL50" i="6"/>
  <c r="GL49" i="6"/>
  <c r="GL47" i="6"/>
  <c r="GL45" i="6"/>
  <c r="GL43" i="6"/>
  <c r="GL41" i="6"/>
  <c r="GL52" i="6"/>
  <c r="GL48" i="6"/>
  <c r="GL46" i="6"/>
  <c r="GL44" i="6"/>
  <c r="GL42" i="6"/>
  <c r="GL56" i="6"/>
  <c r="GL40" i="6"/>
  <c r="GL38" i="6"/>
  <c r="GL36" i="6"/>
  <c r="GL34" i="6"/>
  <c r="GL32" i="6"/>
  <c r="GL39" i="6"/>
  <c r="GL37" i="6"/>
  <c r="GL35" i="6"/>
  <c r="GL33" i="6"/>
  <c r="GL31" i="6"/>
  <c r="GL30" i="6"/>
  <c r="GL28" i="6"/>
  <c r="GL29" i="6"/>
  <c r="GL27" i="6"/>
  <c r="GL26" i="6"/>
  <c r="GL20" i="6"/>
  <c r="GL18" i="6"/>
  <c r="GL22" i="6"/>
  <c r="GL25" i="6"/>
  <c r="GL19" i="6"/>
  <c r="GL17" i="6"/>
  <c r="GL21" i="6"/>
  <c r="GL23" i="6"/>
  <c r="CE51" i="6"/>
  <c r="CE28" i="6"/>
  <c r="CE33" i="6"/>
  <c r="CE38" i="6"/>
  <c r="CE29" i="6"/>
  <c r="CE56" i="6"/>
  <c r="CE34" i="6"/>
  <c r="CE39" i="6"/>
  <c r="CE19" i="6"/>
  <c r="CE20" i="6"/>
  <c r="CE48" i="6"/>
  <c r="CE50" i="6"/>
  <c r="CE30" i="6"/>
  <c r="CE25" i="6"/>
  <c r="CE32" i="6"/>
  <c r="CE40" i="6"/>
  <c r="CE46" i="6"/>
  <c r="CE37" i="6"/>
  <c r="CE22" i="6"/>
  <c r="CE23" i="6"/>
  <c r="CE43" i="6"/>
  <c r="CE54" i="6"/>
  <c r="CE31" i="6"/>
  <c r="CE36" i="6"/>
  <c r="CE17" i="6"/>
  <c r="CE55" i="6"/>
  <c r="CE45" i="6"/>
  <c r="CE44" i="6"/>
  <c r="CE27" i="6"/>
  <c r="CE21" i="6"/>
  <c r="CE52" i="6"/>
  <c r="CE42" i="6"/>
  <c r="CE53" i="6"/>
  <c r="CE35" i="6"/>
  <c r="CE18" i="6"/>
  <c r="CE49" i="6"/>
  <c r="CE41" i="6"/>
  <c r="CE47" i="6"/>
  <c r="CE26" i="6"/>
  <c r="EH24" i="6"/>
  <c r="GK24" i="6"/>
  <c r="AK16" i="13"/>
  <c r="GM7" i="6"/>
  <c r="GN5" i="6"/>
  <c r="EK5" i="6"/>
  <c r="EJ7" i="6"/>
  <c r="AN24" i="6"/>
  <c r="AP24" i="6" s="1"/>
  <c r="AR55" i="6"/>
  <c r="AR20" i="6"/>
  <c r="AN20" i="6"/>
  <c r="AN18" i="6"/>
  <c r="AR18" i="6"/>
  <c r="AR23" i="6"/>
  <c r="AN23" i="6"/>
  <c r="AN21" i="6"/>
  <c r="AR21" i="6"/>
  <c r="AN22" i="6"/>
  <c r="AR22" i="6"/>
  <c r="AN17" i="6"/>
  <c r="AR17" i="6"/>
  <c r="AN19" i="6"/>
  <c r="AR19" i="6"/>
  <c r="AR16" i="6"/>
  <c r="A16" i="6"/>
  <c r="A17" i="6"/>
  <c r="A18" i="6"/>
  <c r="A19" i="6"/>
  <c r="A20" i="6"/>
  <c r="A21" i="6"/>
  <c r="A22" i="6"/>
  <c r="A23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14" i="6"/>
  <c r="GD25" i="13" l="1"/>
  <c r="GD21" i="13"/>
  <c r="GD17" i="13"/>
  <c r="GD22" i="13"/>
  <c r="GD23" i="13"/>
  <c r="GD24" i="13"/>
  <c r="GD20" i="13"/>
  <c r="GD26" i="13"/>
  <c r="GD18" i="13"/>
  <c r="GD19" i="13"/>
  <c r="BY24" i="13"/>
  <c r="BY21" i="13"/>
  <c r="BY18" i="13"/>
  <c r="BY20" i="13"/>
  <c r="BY23" i="13"/>
  <c r="BY25" i="13"/>
  <c r="BY19" i="13"/>
  <c r="BY26" i="13"/>
  <c r="BY22" i="13"/>
  <c r="BY17" i="13"/>
  <c r="EC26" i="13"/>
  <c r="EC23" i="13"/>
  <c r="EC20" i="13"/>
  <c r="EC19" i="13"/>
  <c r="EC18" i="13"/>
  <c r="EC21" i="13"/>
  <c r="EC17" i="13"/>
  <c r="EC22" i="13"/>
  <c r="EC24" i="13"/>
  <c r="EC25" i="13"/>
  <c r="T3" i="20"/>
  <c r="V4" i="20"/>
  <c r="CF51" i="6"/>
  <c r="CF35" i="6"/>
  <c r="GC16" i="13"/>
  <c r="BX16" i="13"/>
  <c r="BZ6" i="13"/>
  <c r="CA4" i="13"/>
  <c r="EB16" i="13"/>
  <c r="ED4" i="13"/>
  <c r="ED6" i="13" s="1"/>
  <c r="GE4" i="13"/>
  <c r="GE6" i="13" s="1"/>
  <c r="GM56" i="6"/>
  <c r="GM54" i="6"/>
  <c r="GM52" i="6"/>
  <c r="GM50" i="6"/>
  <c r="GM53" i="6"/>
  <c r="GM49" i="6"/>
  <c r="GM47" i="6"/>
  <c r="GM45" i="6"/>
  <c r="GM43" i="6"/>
  <c r="GM41" i="6"/>
  <c r="GM48" i="6"/>
  <c r="GM46" i="6"/>
  <c r="GM44" i="6"/>
  <c r="GM42" i="6"/>
  <c r="GM55" i="6"/>
  <c r="GM40" i="6"/>
  <c r="GM38" i="6"/>
  <c r="GM36" i="6"/>
  <c r="GM34" i="6"/>
  <c r="GM32" i="6"/>
  <c r="GM51" i="6"/>
  <c r="GM39" i="6"/>
  <c r="GM37" i="6"/>
  <c r="GM35" i="6"/>
  <c r="GM33" i="6"/>
  <c r="GM31" i="6"/>
  <c r="GM29" i="6"/>
  <c r="GM27" i="6"/>
  <c r="GM25" i="6"/>
  <c r="GM22" i="6"/>
  <c r="GM20" i="6"/>
  <c r="GM18" i="6"/>
  <c r="GM28" i="6"/>
  <c r="GM30" i="6"/>
  <c r="GM19" i="6"/>
  <c r="GM17" i="6"/>
  <c r="GM21" i="6"/>
  <c r="GM23" i="6"/>
  <c r="GM26" i="6"/>
  <c r="GL24" i="6"/>
  <c r="EI24" i="6"/>
  <c r="CE24" i="6"/>
  <c r="CF49" i="6"/>
  <c r="CF37" i="6"/>
  <c r="CF30" i="6"/>
  <c r="CF17" i="6"/>
  <c r="CF19" i="6"/>
  <c r="CF54" i="6"/>
  <c r="CF43" i="6"/>
  <c r="CF46" i="6"/>
  <c r="CF55" i="6"/>
  <c r="CF21" i="6"/>
  <c r="CF33" i="6"/>
  <c r="CF34" i="6"/>
  <c r="CF26" i="6"/>
  <c r="CF31" i="6"/>
  <c r="CF38" i="6"/>
  <c r="CF40" i="6"/>
  <c r="CF29" i="6"/>
  <c r="CF56" i="6"/>
  <c r="CF48" i="6"/>
  <c r="CF28" i="6"/>
  <c r="CF27" i="6"/>
  <c r="CF53" i="6"/>
  <c r="CF45" i="6"/>
  <c r="CF44" i="6"/>
  <c r="CF32" i="6"/>
  <c r="CF23" i="6"/>
  <c r="CF52" i="6"/>
  <c r="CF36" i="6"/>
  <c r="CF18" i="6"/>
  <c r="CF50" i="6"/>
  <c r="CF42" i="6"/>
  <c r="CF47" i="6"/>
  <c r="CF25" i="6"/>
  <c r="CF20" i="6"/>
  <c r="CF39" i="6"/>
  <c r="CF41" i="6"/>
  <c r="CF22" i="6"/>
  <c r="EJ55" i="6"/>
  <c r="EJ53" i="6"/>
  <c r="EJ56" i="6"/>
  <c r="EJ54" i="6"/>
  <c r="EJ52" i="6"/>
  <c r="EJ51" i="6"/>
  <c r="EJ49" i="6"/>
  <c r="EJ47" i="6"/>
  <c r="EJ45" i="6"/>
  <c r="EJ43" i="6"/>
  <c r="EJ41" i="6"/>
  <c r="EJ48" i="6"/>
  <c r="EJ44" i="6"/>
  <c r="EJ50" i="6"/>
  <c r="EJ46" i="6"/>
  <c r="EJ42" i="6"/>
  <c r="EJ36" i="6"/>
  <c r="EJ34" i="6"/>
  <c r="EJ32" i="6"/>
  <c r="EJ38" i="6"/>
  <c r="EJ39" i="6"/>
  <c r="EJ33" i="6"/>
  <c r="EJ31" i="6"/>
  <c r="EJ29" i="6"/>
  <c r="EJ27" i="6"/>
  <c r="EJ25" i="6"/>
  <c r="EJ22" i="6"/>
  <c r="EJ20" i="6"/>
  <c r="EJ40" i="6"/>
  <c r="EJ37" i="6"/>
  <c r="EJ30" i="6"/>
  <c r="EJ28" i="6"/>
  <c r="EJ26" i="6"/>
  <c r="EJ23" i="6"/>
  <c r="EJ21" i="6"/>
  <c r="EJ19" i="6"/>
  <c r="EJ17" i="6"/>
  <c r="EJ35" i="6"/>
  <c r="EJ18" i="6"/>
  <c r="CG7" i="6"/>
  <c r="CH5" i="6"/>
  <c r="GN7" i="6"/>
  <c r="GO5" i="6"/>
  <c r="EK7" i="6"/>
  <c r="EL5" i="6"/>
  <c r="BH13" i="6"/>
  <c r="C12" i="6"/>
  <c r="D12" i="6" s="1"/>
  <c r="E12" i="6" s="1"/>
  <c r="F12" i="6" s="1"/>
  <c r="G12" i="6" s="1"/>
  <c r="H12" i="6" s="1"/>
  <c r="I12" i="6" s="1"/>
  <c r="J12" i="6" s="1"/>
  <c r="K12" i="6" s="1"/>
  <c r="L12" i="6" s="1"/>
  <c r="M12" i="6" s="1"/>
  <c r="N12" i="6" s="1"/>
  <c r="O12" i="6" s="1"/>
  <c r="P12" i="6" s="1"/>
  <c r="Q12" i="6" s="1"/>
  <c r="R12" i="6" s="1"/>
  <c r="S12" i="6" s="1"/>
  <c r="T12" i="6" s="1"/>
  <c r="U12" i="6" s="1"/>
  <c r="V12" i="6" s="1"/>
  <c r="W12" i="6" s="1"/>
  <c r="X12" i="6" s="1"/>
  <c r="Y12" i="6" s="1"/>
  <c r="Z12" i="6" s="1"/>
  <c r="AA12" i="6" s="1"/>
  <c r="AB12" i="6" s="1"/>
  <c r="AC12" i="6" s="1"/>
  <c r="AD12" i="6" s="1"/>
  <c r="AE12" i="6" s="1"/>
  <c r="AF12" i="6" s="1"/>
  <c r="AG12" i="6" s="1"/>
  <c r="AH12" i="6" s="1"/>
  <c r="AI12" i="6" s="1"/>
  <c r="AJ12" i="6" s="1"/>
  <c r="AK12" i="6" s="1"/>
  <c r="AL12" i="6" s="1"/>
  <c r="AM12" i="6" s="1"/>
  <c r="AN12" i="6" s="1"/>
  <c r="AO12" i="6" s="1"/>
  <c r="AP12" i="6" s="1"/>
  <c r="AQ12" i="6" s="1"/>
  <c r="AR12" i="6" s="1"/>
  <c r="AS12" i="6" s="1"/>
  <c r="AT12" i="6" s="1"/>
  <c r="AU12" i="6" s="1"/>
  <c r="AV12" i="6" s="1"/>
  <c r="AW12" i="6" s="1"/>
  <c r="AX12" i="6" s="1"/>
  <c r="AY12" i="6" s="1"/>
  <c r="AZ12" i="6" s="1"/>
  <c r="BA12" i="6" s="1"/>
  <c r="BB12" i="6" s="1"/>
  <c r="BC12" i="6" s="1"/>
  <c r="BD12" i="6" s="1"/>
  <c r="BE12" i="6" s="1"/>
  <c r="BF12" i="6" s="1"/>
  <c r="BG12" i="6" s="1"/>
  <c r="BH12" i="6" s="1"/>
  <c r="BI12" i="6" s="1"/>
  <c r="BJ12" i="6" s="1"/>
  <c r="BK12" i="6" s="1"/>
  <c r="BL12" i="6" s="1"/>
  <c r="BM12" i="6" s="1"/>
  <c r="BN12" i="6" s="1"/>
  <c r="BO12" i="6" s="1"/>
  <c r="BP12" i="6" s="1"/>
  <c r="ED24" i="13" l="1"/>
  <c r="ED21" i="13"/>
  <c r="ED18" i="13"/>
  <c r="ED23" i="13"/>
  <c r="ED25" i="13"/>
  <c r="ED26" i="13"/>
  <c r="ED19" i="13"/>
  <c r="ED20" i="13"/>
  <c r="ED17" i="13"/>
  <c r="ED22" i="13"/>
  <c r="BZ18" i="13"/>
  <c r="BZ25" i="13"/>
  <c r="BZ23" i="13"/>
  <c r="BZ17" i="13"/>
  <c r="BZ21" i="13"/>
  <c r="BZ20" i="13"/>
  <c r="BZ24" i="13"/>
  <c r="BZ26" i="13"/>
  <c r="BZ19" i="13"/>
  <c r="BZ22" i="13"/>
  <c r="GE24" i="13"/>
  <c r="GE21" i="13"/>
  <c r="GE18" i="13"/>
  <c r="GE20" i="13"/>
  <c r="GE25" i="13"/>
  <c r="GE26" i="13"/>
  <c r="GE17" i="13"/>
  <c r="GE19" i="13"/>
  <c r="GE22" i="13"/>
  <c r="GE23" i="13"/>
  <c r="U3" i="20"/>
  <c r="W4" i="20"/>
  <c r="GD16" i="13"/>
  <c r="BY16" i="13"/>
  <c r="CA6" i="13"/>
  <c r="CB4" i="13"/>
  <c r="EC16" i="13"/>
  <c r="EE4" i="13"/>
  <c r="EE6" i="13" s="1"/>
  <c r="GF4" i="13"/>
  <c r="GF6" i="13" s="1"/>
  <c r="EK56" i="6"/>
  <c r="EK54" i="6"/>
  <c r="EK52" i="6"/>
  <c r="EK55" i="6"/>
  <c r="EK53" i="6"/>
  <c r="EK51" i="6"/>
  <c r="EK47" i="6"/>
  <c r="EK43" i="6"/>
  <c r="EK50" i="6"/>
  <c r="EK46" i="6"/>
  <c r="EK38" i="6"/>
  <c r="EK49" i="6"/>
  <c r="EK45" i="6"/>
  <c r="EK41" i="6"/>
  <c r="EK39" i="6"/>
  <c r="EK48" i="6"/>
  <c r="EK44" i="6"/>
  <c r="EK40" i="6"/>
  <c r="EK37" i="6"/>
  <c r="EK35" i="6"/>
  <c r="EK33" i="6"/>
  <c r="EK42" i="6"/>
  <c r="EK32" i="6"/>
  <c r="EK31" i="6"/>
  <c r="EK29" i="6"/>
  <c r="EK27" i="6"/>
  <c r="EK25" i="6"/>
  <c r="EK22" i="6"/>
  <c r="EK20" i="6"/>
  <c r="EK36" i="6"/>
  <c r="EK34" i="6"/>
  <c r="EK30" i="6"/>
  <c r="EK28" i="6"/>
  <c r="EK26" i="6"/>
  <c r="EK23" i="6"/>
  <c r="EK21" i="6"/>
  <c r="EK19" i="6"/>
  <c r="EK17" i="6"/>
  <c r="EK18" i="6"/>
  <c r="GN56" i="6"/>
  <c r="GN54" i="6"/>
  <c r="GN52" i="6"/>
  <c r="GN50" i="6"/>
  <c r="GN55" i="6"/>
  <c r="GN51" i="6"/>
  <c r="GN53" i="6"/>
  <c r="GN47" i="6"/>
  <c r="GN41" i="6"/>
  <c r="GN42" i="6"/>
  <c r="GN40" i="6"/>
  <c r="GN38" i="6"/>
  <c r="GN36" i="6"/>
  <c r="GN34" i="6"/>
  <c r="GN32" i="6"/>
  <c r="GN45" i="6"/>
  <c r="GN48" i="6"/>
  <c r="GN43" i="6"/>
  <c r="GN46" i="6"/>
  <c r="GN39" i="6"/>
  <c r="GN49" i="6"/>
  <c r="GN44" i="6"/>
  <c r="GN31" i="6"/>
  <c r="GN29" i="6"/>
  <c r="GN27" i="6"/>
  <c r="GN25" i="6"/>
  <c r="GN22" i="6"/>
  <c r="GN20" i="6"/>
  <c r="GN37" i="6"/>
  <c r="GN35" i="6"/>
  <c r="GN30" i="6"/>
  <c r="GN28" i="6"/>
  <c r="GN26" i="6"/>
  <c r="GN23" i="6"/>
  <c r="GN21" i="6"/>
  <c r="GN19" i="6"/>
  <c r="GN17" i="6"/>
  <c r="GN33" i="6"/>
  <c r="GN18" i="6"/>
  <c r="GM24" i="6"/>
  <c r="CI5" i="6"/>
  <c r="CH7" i="6"/>
  <c r="CF24" i="6"/>
  <c r="CG51" i="6"/>
  <c r="CG37" i="6"/>
  <c r="CG30" i="6"/>
  <c r="CG46" i="6"/>
  <c r="CG22" i="6"/>
  <c r="CG45" i="6"/>
  <c r="CG39" i="6"/>
  <c r="CG25" i="6"/>
  <c r="CG56" i="6"/>
  <c r="CG38" i="6"/>
  <c r="CG48" i="6"/>
  <c r="CG34" i="6"/>
  <c r="CG27" i="6"/>
  <c r="CG40" i="6"/>
  <c r="CG26" i="6"/>
  <c r="CG31" i="6"/>
  <c r="CG55" i="6"/>
  <c r="CG44" i="6"/>
  <c r="CG18" i="6"/>
  <c r="CG49" i="6"/>
  <c r="CG36" i="6"/>
  <c r="CG32" i="6"/>
  <c r="CG50" i="6"/>
  <c r="CG20" i="6"/>
  <c r="CG52" i="6"/>
  <c r="CG53" i="6"/>
  <c r="CG47" i="6"/>
  <c r="CG35" i="6"/>
  <c r="CG23" i="6"/>
  <c r="CG54" i="6"/>
  <c r="CG41" i="6"/>
  <c r="CG33" i="6"/>
  <c r="CG29" i="6"/>
  <c r="CG17" i="6"/>
  <c r="CG42" i="6"/>
  <c r="CG28" i="6"/>
  <c r="CG43" i="6"/>
  <c r="CG21" i="6"/>
  <c r="CG19" i="6"/>
  <c r="EJ24" i="6"/>
  <c r="GO7" i="6"/>
  <c r="GP5" i="6"/>
  <c r="EM5" i="6"/>
  <c r="EL7" i="6"/>
  <c r="EE25" i="13" l="1"/>
  <c r="EE22" i="13"/>
  <c r="EE19" i="13"/>
  <c r="EE21" i="13"/>
  <c r="EE20" i="13"/>
  <c r="EE18" i="13"/>
  <c r="EE26" i="13"/>
  <c r="EE17" i="13"/>
  <c r="EE23" i="13"/>
  <c r="EE24" i="13"/>
  <c r="CA26" i="13"/>
  <c r="CA24" i="13"/>
  <c r="CA21" i="13"/>
  <c r="CA25" i="13"/>
  <c r="CA23" i="13"/>
  <c r="CA19" i="13"/>
  <c r="CA20" i="13"/>
  <c r="CA18" i="13"/>
  <c r="CA22" i="13"/>
  <c r="CA17" i="13"/>
  <c r="GF25" i="13"/>
  <c r="GF22" i="13"/>
  <c r="GF19" i="13"/>
  <c r="GF24" i="13"/>
  <c r="GF26" i="13"/>
  <c r="GF21" i="13"/>
  <c r="GF23" i="13"/>
  <c r="GF17" i="13"/>
  <c r="GF18" i="13"/>
  <c r="GF20" i="13"/>
  <c r="V3" i="20"/>
  <c r="X4" i="20"/>
  <c r="GE16" i="13"/>
  <c r="CB6" i="13"/>
  <c r="CC4" i="13"/>
  <c r="BZ16" i="13"/>
  <c r="ED16" i="13"/>
  <c r="GG4" i="13"/>
  <c r="GG6" i="13" s="1"/>
  <c r="EF4" i="13"/>
  <c r="EF6" i="13" s="1"/>
  <c r="CG24" i="6"/>
  <c r="CH43" i="6"/>
  <c r="CH33" i="6"/>
  <c r="CH32" i="6"/>
  <c r="CH18" i="6"/>
  <c r="CH41" i="6"/>
  <c r="CH23" i="6"/>
  <c r="CH40" i="6"/>
  <c r="CH30" i="6"/>
  <c r="CH29" i="6"/>
  <c r="CH54" i="6"/>
  <c r="CH44" i="6"/>
  <c r="CH27" i="6"/>
  <c r="CH48" i="6"/>
  <c r="CH22" i="6"/>
  <c r="CH34" i="6"/>
  <c r="CH47" i="6"/>
  <c r="CH56" i="6"/>
  <c r="CH31" i="6"/>
  <c r="CH19" i="6"/>
  <c r="CH28" i="6"/>
  <c r="CH55" i="6"/>
  <c r="CH50" i="6"/>
  <c r="CH45" i="6"/>
  <c r="CH51" i="6"/>
  <c r="CH49" i="6"/>
  <c r="CH42" i="6"/>
  <c r="CH38" i="6"/>
  <c r="CH25" i="6"/>
  <c r="CH17" i="6"/>
  <c r="CH52" i="6"/>
  <c r="CH53" i="6"/>
  <c r="CH39" i="6"/>
  <c r="CH37" i="6"/>
  <c r="CH20" i="6"/>
  <c r="CH46" i="6"/>
  <c r="CH36" i="6"/>
  <c r="CH35" i="6"/>
  <c r="CH21" i="6"/>
  <c r="CH26" i="6"/>
  <c r="GO56" i="6"/>
  <c r="GO54" i="6"/>
  <c r="GO52" i="6"/>
  <c r="GO50" i="6"/>
  <c r="GO55" i="6"/>
  <c r="GO53" i="6"/>
  <c r="GO51" i="6"/>
  <c r="GO48" i="6"/>
  <c r="GO46" i="6"/>
  <c r="GO44" i="6"/>
  <c r="GO42" i="6"/>
  <c r="GO40" i="6"/>
  <c r="GO49" i="6"/>
  <c r="GO47" i="6"/>
  <c r="GO45" i="6"/>
  <c r="GO43" i="6"/>
  <c r="GO41" i="6"/>
  <c r="GO39" i="6"/>
  <c r="GO37" i="6"/>
  <c r="GO35" i="6"/>
  <c r="GO33" i="6"/>
  <c r="GO31" i="6"/>
  <c r="GO36" i="6"/>
  <c r="GO29" i="6"/>
  <c r="GO27" i="6"/>
  <c r="GO25" i="6"/>
  <c r="GO22" i="6"/>
  <c r="GO20" i="6"/>
  <c r="GO34" i="6"/>
  <c r="GO32" i="6"/>
  <c r="GO30" i="6"/>
  <c r="GO28" i="6"/>
  <c r="GO26" i="6"/>
  <c r="GO23" i="6"/>
  <c r="GO21" i="6"/>
  <c r="GO19" i="6"/>
  <c r="GO38" i="6"/>
  <c r="GO17" i="6"/>
  <c r="GO18" i="6"/>
  <c r="CI7" i="6"/>
  <c r="CJ5" i="6"/>
  <c r="EL56" i="6"/>
  <c r="EL54" i="6"/>
  <c r="EL52" i="6"/>
  <c r="EL55" i="6"/>
  <c r="EL53" i="6"/>
  <c r="EL51" i="6"/>
  <c r="EL50" i="6"/>
  <c r="EL48" i="6"/>
  <c r="EL46" i="6"/>
  <c r="EL44" i="6"/>
  <c r="EL42" i="6"/>
  <c r="EL40" i="6"/>
  <c r="EL38" i="6"/>
  <c r="EL47" i="6"/>
  <c r="EL43" i="6"/>
  <c r="EL36" i="6"/>
  <c r="EL34" i="6"/>
  <c r="EL32" i="6"/>
  <c r="EL49" i="6"/>
  <c r="EL45" i="6"/>
  <c r="EL41" i="6"/>
  <c r="EL39" i="6"/>
  <c r="EL37" i="6"/>
  <c r="EL35" i="6"/>
  <c r="EL33" i="6"/>
  <c r="EL31" i="6"/>
  <c r="EL30" i="6"/>
  <c r="EL22" i="6"/>
  <c r="EL25" i="6"/>
  <c r="EL19" i="6"/>
  <c r="EL17" i="6"/>
  <c r="EL27" i="6"/>
  <c r="EL29" i="6"/>
  <c r="EL21" i="6"/>
  <c r="EL23" i="6"/>
  <c r="EL26" i="6"/>
  <c r="EL18" i="6"/>
  <c r="EL28" i="6"/>
  <c r="EL20" i="6"/>
  <c r="GN24" i="6"/>
  <c r="EK24" i="6"/>
  <c r="GP7" i="6"/>
  <c r="GQ5" i="6"/>
  <c r="EN5" i="6"/>
  <c r="EM7" i="6"/>
  <c r="AR52" i="6"/>
  <c r="AR48" i="6"/>
  <c r="AR44" i="6"/>
  <c r="AR40" i="6"/>
  <c r="AR36" i="6"/>
  <c r="AR32" i="6"/>
  <c r="AR28" i="6"/>
  <c r="AR54" i="6"/>
  <c r="AR50" i="6"/>
  <c r="AR46" i="6"/>
  <c r="AR42" i="6"/>
  <c r="AR38" i="6"/>
  <c r="AR34" i="6"/>
  <c r="AR30" i="6"/>
  <c r="AR26" i="6"/>
  <c r="AR47" i="6"/>
  <c r="AR39" i="6"/>
  <c r="AR31" i="6"/>
  <c r="AR53" i="6"/>
  <c r="AR37" i="6"/>
  <c r="AR29" i="6"/>
  <c r="AR45" i="6"/>
  <c r="AR51" i="6"/>
  <c r="AR43" i="6"/>
  <c r="AR35" i="6"/>
  <c r="AR27" i="6"/>
  <c r="AR49" i="6"/>
  <c r="AR41" i="6"/>
  <c r="AR33" i="6"/>
  <c r="AR25" i="6"/>
  <c r="EF23" i="13" l="1"/>
  <c r="EF19" i="13"/>
  <c r="EF22" i="13"/>
  <c r="EF26" i="13"/>
  <c r="EF20" i="13"/>
  <c r="EF17" i="13"/>
  <c r="EF21" i="13"/>
  <c r="EF24" i="13"/>
  <c r="EF25" i="13"/>
  <c r="EF18" i="13"/>
  <c r="GG26" i="13"/>
  <c r="GG23" i="13"/>
  <c r="GG20" i="13"/>
  <c r="GG17" i="13"/>
  <c r="GG22" i="13"/>
  <c r="GG18" i="13"/>
  <c r="GG24" i="13"/>
  <c r="GG19" i="13"/>
  <c r="GG25" i="13"/>
  <c r="GG21" i="13"/>
  <c r="CB22" i="13"/>
  <c r="CB19" i="13"/>
  <c r="CB25" i="13"/>
  <c r="CB23" i="13"/>
  <c r="CB21" i="13"/>
  <c r="CB20" i="13"/>
  <c r="CB24" i="13"/>
  <c r="CB18" i="13"/>
  <c r="CB26" i="13"/>
  <c r="CB17" i="13"/>
  <c r="W3" i="20"/>
  <c r="Y4" i="20"/>
  <c r="GF16" i="13"/>
  <c r="CA16" i="13"/>
  <c r="CC6" i="13"/>
  <c r="CD4" i="13"/>
  <c r="EE16" i="13"/>
  <c r="EG4" i="13"/>
  <c r="EG6" i="13" s="1"/>
  <c r="GH4" i="13"/>
  <c r="GH6" i="13" s="1"/>
  <c r="CH24" i="6"/>
  <c r="EM56" i="6"/>
  <c r="EM54" i="6"/>
  <c r="EM52" i="6"/>
  <c r="EM55" i="6"/>
  <c r="EM53" i="6"/>
  <c r="EM51" i="6"/>
  <c r="EM49" i="6"/>
  <c r="EM47" i="6"/>
  <c r="EM45" i="6"/>
  <c r="EM43" i="6"/>
  <c r="EM41" i="6"/>
  <c r="EM39" i="6"/>
  <c r="EM50" i="6"/>
  <c r="EM48" i="6"/>
  <c r="EM46" i="6"/>
  <c r="EM44" i="6"/>
  <c r="EM42" i="6"/>
  <c r="EM40" i="6"/>
  <c r="EM36" i="6"/>
  <c r="EM34" i="6"/>
  <c r="EM32" i="6"/>
  <c r="EM38" i="6"/>
  <c r="EM37" i="6"/>
  <c r="EM35" i="6"/>
  <c r="EM33" i="6"/>
  <c r="EM30" i="6"/>
  <c r="EM28" i="6"/>
  <c r="EM26" i="6"/>
  <c r="EM23" i="6"/>
  <c r="EM21" i="6"/>
  <c r="EM25" i="6"/>
  <c r="EM19" i="6"/>
  <c r="EM17" i="6"/>
  <c r="EM31" i="6"/>
  <c r="EM27" i="6"/>
  <c r="EM29" i="6"/>
  <c r="EM18" i="6"/>
  <c r="EM20" i="6"/>
  <c r="EM22" i="6"/>
  <c r="CJ7" i="6"/>
  <c r="CK5" i="6"/>
  <c r="GO24" i="6"/>
  <c r="CI22" i="6"/>
  <c r="CI55" i="6"/>
  <c r="CI19" i="6"/>
  <c r="CI50" i="6"/>
  <c r="CI49" i="6"/>
  <c r="CI46" i="6"/>
  <c r="CI23" i="6"/>
  <c r="CI34" i="6"/>
  <c r="CI45" i="6"/>
  <c r="CI36" i="6"/>
  <c r="CI32" i="6"/>
  <c r="CI21" i="6"/>
  <c r="CI26" i="6"/>
  <c r="CI42" i="6"/>
  <c r="CI29" i="6"/>
  <c r="CI30" i="6"/>
  <c r="CI53" i="6"/>
  <c r="CI43" i="6"/>
  <c r="CI28" i="6"/>
  <c r="CI54" i="6"/>
  <c r="CI47" i="6"/>
  <c r="CI52" i="6"/>
  <c r="CI40" i="6"/>
  <c r="CI20" i="6"/>
  <c r="CI51" i="6"/>
  <c r="CI44" i="6"/>
  <c r="CI38" i="6"/>
  <c r="CI37" i="6"/>
  <c r="CI17" i="6"/>
  <c r="CI48" i="6"/>
  <c r="CI41" i="6"/>
  <c r="CI35" i="6"/>
  <c r="CI25" i="6"/>
  <c r="CI27" i="6"/>
  <c r="CI33" i="6"/>
  <c r="CI18" i="6"/>
  <c r="CI56" i="6"/>
  <c r="CI39" i="6"/>
  <c r="CI31" i="6"/>
  <c r="GP56" i="6"/>
  <c r="GP54" i="6"/>
  <c r="GP50" i="6"/>
  <c r="GP48" i="6"/>
  <c r="GP46" i="6"/>
  <c r="GP44" i="6"/>
  <c r="GP42" i="6"/>
  <c r="GP40" i="6"/>
  <c r="GP55" i="6"/>
  <c r="GP52" i="6"/>
  <c r="GP51" i="6"/>
  <c r="GP49" i="6"/>
  <c r="GP47" i="6"/>
  <c r="GP45" i="6"/>
  <c r="GP43" i="6"/>
  <c r="GP53" i="6"/>
  <c r="GP39" i="6"/>
  <c r="GP37" i="6"/>
  <c r="GP35" i="6"/>
  <c r="GP33" i="6"/>
  <c r="GP31" i="6"/>
  <c r="GP41" i="6"/>
  <c r="GP38" i="6"/>
  <c r="GP36" i="6"/>
  <c r="GP34" i="6"/>
  <c r="GP32" i="6"/>
  <c r="GP29" i="6"/>
  <c r="GP27" i="6"/>
  <c r="GP30" i="6"/>
  <c r="GP28" i="6"/>
  <c r="GP20" i="6"/>
  <c r="GP22" i="6"/>
  <c r="GP17" i="6"/>
  <c r="GP25" i="6"/>
  <c r="GP19" i="6"/>
  <c r="GP21" i="6"/>
  <c r="GP23" i="6"/>
  <c r="GP18" i="6"/>
  <c r="GP26" i="6"/>
  <c r="EL24" i="6"/>
  <c r="GQ7" i="6"/>
  <c r="GR5" i="6"/>
  <c r="EO5" i="6"/>
  <c r="EN7" i="6"/>
  <c r="AO29" i="6"/>
  <c r="AO54" i="6"/>
  <c r="AO31" i="6"/>
  <c r="AO38" i="6"/>
  <c r="AO33" i="6"/>
  <c r="AO49" i="6"/>
  <c r="AO40" i="6"/>
  <c r="AO52" i="6"/>
  <c r="AO47" i="6"/>
  <c r="AO51" i="6"/>
  <c r="AO42" i="6"/>
  <c r="AO35" i="6"/>
  <c r="AO26" i="6"/>
  <c r="AO53" i="6"/>
  <c r="AO28" i="6"/>
  <c r="AO44" i="6"/>
  <c r="AO30" i="6"/>
  <c r="AO46" i="6"/>
  <c r="AO41" i="6"/>
  <c r="AO32" i="6"/>
  <c r="AO48" i="6"/>
  <c r="AO45" i="6"/>
  <c r="AO36" i="6"/>
  <c r="AO55" i="6"/>
  <c r="AO37" i="6"/>
  <c r="AO39" i="6"/>
  <c r="AO27" i="6"/>
  <c r="AO43" i="6"/>
  <c r="AO56" i="6"/>
  <c r="AO34" i="6"/>
  <c r="AO50" i="6"/>
  <c r="AO25" i="6"/>
  <c r="EG25" i="13" l="1"/>
  <c r="EG22" i="13"/>
  <c r="EG19" i="13"/>
  <c r="EG26" i="13"/>
  <c r="EG17" i="13"/>
  <c r="EG21" i="13"/>
  <c r="EG23" i="13"/>
  <c r="EG24" i="13"/>
  <c r="EG18" i="13"/>
  <c r="EG20" i="13"/>
  <c r="GH24" i="13"/>
  <c r="GH20" i="13"/>
  <c r="GH17" i="13"/>
  <c r="GH26" i="13"/>
  <c r="GH18" i="13"/>
  <c r="GH21" i="13"/>
  <c r="GH25" i="13"/>
  <c r="GH22" i="13"/>
  <c r="GH23" i="13"/>
  <c r="GH19" i="13"/>
  <c r="CC25" i="13"/>
  <c r="CC23" i="13"/>
  <c r="CC20" i="13"/>
  <c r="CC17" i="13"/>
  <c r="CC26" i="13"/>
  <c r="CC22" i="13"/>
  <c r="CC19" i="13"/>
  <c r="CC21" i="13"/>
  <c r="CC24" i="13"/>
  <c r="CC18" i="13"/>
  <c r="X3" i="20"/>
  <c r="Z4" i="20"/>
  <c r="GG16" i="13"/>
  <c r="CB16" i="13"/>
  <c r="CD6" i="13"/>
  <c r="CE4" i="13"/>
  <c r="EF16" i="13"/>
  <c r="GI4" i="13"/>
  <c r="GI6" i="13" s="1"/>
  <c r="EH4" i="13"/>
  <c r="EH6" i="13" s="1"/>
  <c r="CI24" i="6"/>
  <c r="GQ55" i="6"/>
  <c r="GQ53" i="6"/>
  <c r="GQ51" i="6"/>
  <c r="GQ48" i="6"/>
  <c r="GQ46" i="6"/>
  <c r="GQ44" i="6"/>
  <c r="GQ42" i="6"/>
  <c r="GQ40" i="6"/>
  <c r="GQ49" i="6"/>
  <c r="GQ47" i="6"/>
  <c r="GQ45" i="6"/>
  <c r="GQ43" i="6"/>
  <c r="GQ56" i="6"/>
  <c r="GQ50" i="6"/>
  <c r="GQ39" i="6"/>
  <c r="GQ37" i="6"/>
  <c r="GQ35" i="6"/>
  <c r="GQ33" i="6"/>
  <c r="GQ31" i="6"/>
  <c r="GQ54" i="6"/>
  <c r="GQ52" i="6"/>
  <c r="GQ41" i="6"/>
  <c r="GQ38" i="6"/>
  <c r="GQ36" i="6"/>
  <c r="GQ34" i="6"/>
  <c r="GQ32" i="6"/>
  <c r="GQ30" i="6"/>
  <c r="GQ28" i="6"/>
  <c r="GQ26" i="6"/>
  <c r="GQ23" i="6"/>
  <c r="GQ21" i="6"/>
  <c r="GQ19" i="6"/>
  <c r="GQ22" i="6"/>
  <c r="GQ17" i="6"/>
  <c r="GQ25" i="6"/>
  <c r="GQ29" i="6"/>
  <c r="GQ18" i="6"/>
  <c r="GQ27" i="6"/>
  <c r="GQ20" i="6"/>
  <c r="EM24" i="6"/>
  <c r="CK7" i="6"/>
  <c r="CL5" i="6"/>
  <c r="GP24" i="6"/>
  <c r="CJ55" i="6"/>
  <c r="CJ50" i="6"/>
  <c r="CJ39" i="6"/>
  <c r="CJ37" i="6"/>
  <c r="CJ27" i="6"/>
  <c r="CJ49" i="6"/>
  <c r="CJ33" i="6"/>
  <c r="CJ18" i="6"/>
  <c r="CJ42" i="6"/>
  <c r="CJ52" i="6"/>
  <c r="CJ47" i="6"/>
  <c r="CJ45" i="6"/>
  <c r="CJ34" i="6"/>
  <c r="CJ26" i="6"/>
  <c r="CJ44" i="6"/>
  <c r="CJ38" i="6"/>
  <c r="CJ22" i="6"/>
  <c r="CJ48" i="6"/>
  <c r="CJ29" i="6"/>
  <c r="CJ30" i="6"/>
  <c r="CJ56" i="6"/>
  <c r="CJ20" i="6"/>
  <c r="CJ54" i="6"/>
  <c r="CJ41" i="6"/>
  <c r="CJ35" i="6"/>
  <c r="CJ17" i="6"/>
  <c r="CJ28" i="6"/>
  <c r="CJ51" i="6"/>
  <c r="CJ36" i="6"/>
  <c r="CJ32" i="6"/>
  <c r="CJ19" i="6"/>
  <c r="CJ25" i="6"/>
  <c r="CJ43" i="6"/>
  <c r="CJ46" i="6"/>
  <c r="CJ53" i="6"/>
  <c r="CJ31" i="6"/>
  <c r="CJ21" i="6"/>
  <c r="CJ23" i="6"/>
  <c r="CJ40" i="6"/>
  <c r="EN56" i="6"/>
  <c r="EN54" i="6"/>
  <c r="EN52" i="6"/>
  <c r="EN55" i="6"/>
  <c r="EN53" i="6"/>
  <c r="EN51" i="6"/>
  <c r="EN50" i="6"/>
  <c r="EN48" i="6"/>
  <c r="EN46" i="6"/>
  <c r="EN44" i="6"/>
  <c r="EN42" i="6"/>
  <c r="EN40" i="6"/>
  <c r="EN47" i="6"/>
  <c r="EN43" i="6"/>
  <c r="EN49" i="6"/>
  <c r="EN45" i="6"/>
  <c r="EN41" i="6"/>
  <c r="EN39" i="6"/>
  <c r="EN37" i="6"/>
  <c r="EN35" i="6"/>
  <c r="EN33" i="6"/>
  <c r="EN38" i="6"/>
  <c r="EN32" i="6"/>
  <c r="EN36" i="6"/>
  <c r="EN30" i="6"/>
  <c r="EN28" i="6"/>
  <c r="EN26" i="6"/>
  <c r="EN23" i="6"/>
  <c r="EN21" i="6"/>
  <c r="EN34" i="6"/>
  <c r="EN31" i="6"/>
  <c r="EN29" i="6"/>
  <c r="EN27" i="6"/>
  <c r="EN25" i="6"/>
  <c r="EN22" i="6"/>
  <c r="EN20" i="6"/>
  <c r="EN18" i="6"/>
  <c r="EN19" i="6"/>
  <c r="EN17" i="6"/>
  <c r="GR7" i="6"/>
  <c r="GS5" i="6"/>
  <c r="EP5" i="6"/>
  <c r="EO7" i="6"/>
  <c r="AO24" i="6"/>
  <c r="GI26" i="13" l="1"/>
  <c r="GI23" i="13"/>
  <c r="GI20" i="13"/>
  <c r="GI17" i="13"/>
  <c r="GI19" i="13"/>
  <c r="GI24" i="13"/>
  <c r="GI21" i="13"/>
  <c r="GI25" i="13"/>
  <c r="GI22" i="13"/>
  <c r="GI18" i="13"/>
  <c r="CD19" i="13"/>
  <c r="CD22" i="13"/>
  <c r="CD26" i="13"/>
  <c r="CD24" i="13"/>
  <c r="CD21" i="13"/>
  <c r="CD18" i="13"/>
  <c r="CD17" i="13"/>
  <c r="CD25" i="13"/>
  <c r="CD23" i="13"/>
  <c r="CD20" i="13"/>
  <c r="EH26" i="13"/>
  <c r="EH23" i="13"/>
  <c r="EH20" i="13"/>
  <c r="EH22" i="13"/>
  <c r="EH24" i="13"/>
  <c r="EH17" i="13"/>
  <c r="EH21" i="13"/>
  <c r="EH18" i="13"/>
  <c r="EH25" i="13"/>
  <c r="EH19" i="13"/>
  <c r="Y3" i="20"/>
  <c r="AA4" i="20"/>
  <c r="GH16" i="13"/>
  <c r="CC16" i="13"/>
  <c r="CE6" i="13"/>
  <c r="CF4" i="13"/>
  <c r="EG16" i="13"/>
  <c r="EI4" i="13"/>
  <c r="EI6" i="13" s="1"/>
  <c r="GJ4" i="13"/>
  <c r="GJ6" i="13" s="1"/>
  <c r="CM5" i="6"/>
  <c r="CL7" i="6"/>
  <c r="GR55" i="6"/>
  <c r="GR53" i="6"/>
  <c r="GR51" i="6"/>
  <c r="GR56" i="6"/>
  <c r="GR54" i="6"/>
  <c r="GR52" i="6"/>
  <c r="GR50" i="6"/>
  <c r="GR42" i="6"/>
  <c r="GR40" i="6"/>
  <c r="GR45" i="6"/>
  <c r="GR39" i="6"/>
  <c r="GR37" i="6"/>
  <c r="GR35" i="6"/>
  <c r="GR33" i="6"/>
  <c r="GR31" i="6"/>
  <c r="GR48" i="6"/>
  <c r="GR43" i="6"/>
  <c r="GR46" i="6"/>
  <c r="GR49" i="6"/>
  <c r="GR41" i="6"/>
  <c r="GR44" i="6"/>
  <c r="GR47" i="6"/>
  <c r="GR34" i="6"/>
  <c r="GR30" i="6"/>
  <c r="GR28" i="6"/>
  <c r="GR26" i="6"/>
  <c r="GR23" i="6"/>
  <c r="GR21" i="6"/>
  <c r="GR19" i="6"/>
  <c r="GR32" i="6"/>
  <c r="GR38" i="6"/>
  <c r="GR29" i="6"/>
  <c r="GR27" i="6"/>
  <c r="GR25" i="6"/>
  <c r="GR22" i="6"/>
  <c r="GR20" i="6"/>
  <c r="GR36" i="6"/>
  <c r="GR18" i="6"/>
  <c r="GR17" i="6"/>
  <c r="CK53" i="6"/>
  <c r="CK36" i="6"/>
  <c r="CK32" i="6"/>
  <c r="CK17" i="6"/>
  <c r="CK28" i="6"/>
  <c r="CK50" i="6"/>
  <c r="CK33" i="6"/>
  <c r="CK29" i="6"/>
  <c r="CK18" i="6"/>
  <c r="CK56" i="6"/>
  <c r="CK47" i="6"/>
  <c r="CK30" i="6"/>
  <c r="CK43" i="6"/>
  <c r="CK23" i="6"/>
  <c r="CK21" i="6"/>
  <c r="CK44" i="6"/>
  <c r="CK42" i="6"/>
  <c r="CK46" i="6"/>
  <c r="CK20" i="6"/>
  <c r="CK54" i="6"/>
  <c r="CK41" i="6"/>
  <c r="CK39" i="6"/>
  <c r="CK27" i="6"/>
  <c r="CK38" i="6"/>
  <c r="CK49" i="6"/>
  <c r="CK19" i="6"/>
  <c r="CK25" i="6"/>
  <c r="CK52" i="6"/>
  <c r="CK22" i="6"/>
  <c r="CK35" i="6"/>
  <c r="CK31" i="6"/>
  <c r="CK40" i="6"/>
  <c r="CK48" i="6"/>
  <c r="CK34" i="6"/>
  <c r="CK51" i="6"/>
  <c r="CK55" i="6"/>
  <c r="CK45" i="6"/>
  <c r="CK37" i="6"/>
  <c r="CK26" i="6"/>
  <c r="EO55" i="6"/>
  <c r="EO53" i="6"/>
  <c r="EO51" i="6"/>
  <c r="EO56" i="6"/>
  <c r="EO54" i="6"/>
  <c r="EO52" i="6"/>
  <c r="EO50" i="6"/>
  <c r="EO46" i="6"/>
  <c r="EO42" i="6"/>
  <c r="EO38" i="6"/>
  <c r="EO49" i="6"/>
  <c r="EO45" i="6"/>
  <c r="EO48" i="6"/>
  <c r="EO44" i="6"/>
  <c r="EO40" i="6"/>
  <c r="EO47" i="6"/>
  <c r="EO43" i="6"/>
  <c r="EO36" i="6"/>
  <c r="EO34" i="6"/>
  <c r="EO33" i="6"/>
  <c r="EO30" i="6"/>
  <c r="EO28" i="6"/>
  <c r="EO26" i="6"/>
  <c r="EO23" i="6"/>
  <c r="EO21" i="6"/>
  <c r="EO37" i="6"/>
  <c r="EO31" i="6"/>
  <c r="EO29" i="6"/>
  <c r="EO27" i="6"/>
  <c r="EO25" i="6"/>
  <c r="EO22" i="6"/>
  <c r="EO20" i="6"/>
  <c r="EO41" i="6"/>
  <c r="EO39" i="6"/>
  <c r="EO35" i="6"/>
  <c r="EO18" i="6"/>
  <c r="EO32" i="6"/>
  <c r="EO19" i="6"/>
  <c r="EO17" i="6"/>
  <c r="EN24" i="6"/>
  <c r="GQ24" i="6"/>
  <c r="CJ24" i="6"/>
  <c r="AQ24" i="6"/>
  <c r="AR24" i="6" s="1"/>
  <c r="GS7" i="6"/>
  <c r="GT5" i="6"/>
  <c r="EQ5" i="6"/>
  <c r="EP7" i="6"/>
  <c r="GI16" i="13" l="1"/>
  <c r="EI24" i="13"/>
  <c r="EI21" i="13"/>
  <c r="EI18" i="13"/>
  <c r="EI20" i="13"/>
  <c r="EI25" i="13"/>
  <c r="EI17" i="13"/>
  <c r="EI22" i="13"/>
  <c r="EI23" i="13"/>
  <c r="EI26" i="13"/>
  <c r="EI19" i="13"/>
  <c r="CE25" i="13"/>
  <c r="CE23" i="13"/>
  <c r="CE20" i="13"/>
  <c r="CE19" i="13"/>
  <c r="CE22" i="13"/>
  <c r="CE26" i="13"/>
  <c r="CE24" i="13"/>
  <c r="CE18" i="13"/>
  <c r="CE17" i="13"/>
  <c r="CE21" i="13"/>
  <c r="GJ24" i="13"/>
  <c r="GJ21" i="13"/>
  <c r="GJ18" i="13"/>
  <c r="GJ23" i="13"/>
  <c r="GJ25" i="13"/>
  <c r="GJ26" i="13"/>
  <c r="GJ19" i="13"/>
  <c r="GJ20" i="13"/>
  <c r="GJ22" i="13"/>
  <c r="GJ17" i="13"/>
  <c r="Z3" i="20"/>
  <c r="AB4" i="20"/>
  <c r="GR24" i="6"/>
  <c r="CD16" i="13"/>
  <c r="CF6" i="13"/>
  <c r="CG4" i="13"/>
  <c r="EH16" i="13"/>
  <c r="GK4" i="13"/>
  <c r="GK6" i="13" s="1"/>
  <c r="EJ4" i="13"/>
  <c r="EJ6" i="13" s="1"/>
  <c r="CK24" i="6"/>
  <c r="EP55" i="6"/>
  <c r="EP53" i="6"/>
  <c r="EP51" i="6"/>
  <c r="EP56" i="6"/>
  <c r="EP54" i="6"/>
  <c r="EP52" i="6"/>
  <c r="EP49" i="6"/>
  <c r="EP47" i="6"/>
  <c r="EP45" i="6"/>
  <c r="EP43" i="6"/>
  <c r="EP41" i="6"/>
  <c r="EP39" i="6"/>
  <c r="EP50" i="6"/>
  <c r="EP46" i="6"/>
  <c r="EP42" i="6"/>
  <c r="EP38" i="6"/>
  <c r="EP37" i="6"/>
  <c r="EP35" i="6"/>
  <c r="EP33" i="6"/>
  <c r="EP48" i="6"/>
  <c r="EP44" i="6"/>
  <c r="EP40" i="6"/>
  <c r="EP36" i="6"/>
  <c r="EP34" i="6"/>
  <c r="EP30" i="6"/>
  <c r="EP31" i="6"/>
  <c r="EP32" i="6"/>
  <c r="EP27" i="6"/>
  <c r="EP29" i="6"/>
  <c r="EP18" i="6"/>
  <c r="EP21" i="6"/>
  <c r="EP23" i="6"/>
  <c r="EP26" i="6"/>
  <c r="EP28" i="6"/>
  <c r="EP20" i="6"/>
  <c r="EP19" i="6"/>
  <c r="EP17" i="6"/>
  <c r="EP22" i="6"/>
  <c r="EP25" i="6"/>
  <c r="GS55" i="6"/>
  <c r="GS53" i="6"/>
  <c r="GS51" i="6"/>
  <c r="GS56" i="6"/>
  <c r="GS54" i="6"/>
  <c r="GS52" i="6"/>
  <c r="GS50" i="6"/>
  <c r="GS49" i="6"/>
  <c r="GS47" i="6"/>
  <c r="GS45" i="6"/>
  <c r="GS43" i="6"/>
  <c r="GS41" i="6"/>
  <c r="GS48" i="6"/>
  <c r="GS46" i="6"/>
  <c r="GS44" i="6"/>
  <c r="GS42" i="6"/>
  <c r="GS40" i="6"/>
  <c r="GS39" i="6"/>
  <c r="GS38" i="6"/>
  <c r="GS36" i="6"/>
  <c r="GS34" i="6"/>
  <c r="GS32" i="6"/>
  <c r="GS31" i="6"/>
  <c r="GS30" i="6"/>
  <c r="GS28" i="6"/>
  <c r="GS26" i="6"/>
  <c r="GS23" i="6"/>
  <c r="GS21" i="6"/>
  <c r="GS19" i="6"/>
  <c r="GS37" i="6"/>
  <c r="GS35" i="6"/>
  <c r="GS29" i="6"/>
  <c r="GS27" i="6"/>
  <c r="GS25" i="6"/>
  <c r="GS22" i="6"/>
  <c r="GS20" i="6"/>
  <c r="GS33" i="6"/>
  <c r="GS18" i="6"/>
  <c r="GS17" i="6"/>
  <c r="CL39" i="6"/>
  <c r="CL29" i="6"/>
  <c r="CL34" i="6"/>
  <c r="CL26" i="6"/>
  <c r="CL25" i="6"/>
  <c r="CL50" i="6"/>
  <c r="CL43" i="6"/>
  <c r="CL36" i="6"/>
  <c r="CL19" i="6"/>
  <c r="CL38" i="6"/>
  <c r="CL28" i="6"/>
  <c r="CL41" i="6"/>
  <c r="CL47" i="6"/>
  <c r="CL49" i="6"/>
  <c r="CL31" i="6"/>
  <c r="CL22" i="6"/>
  <c r="CL18" i="6"/>
  <c r="CL33" i="6"/>
  <c r="CL48" i="6"/>
  <c r="CL40" i="6"/>
  <c r="CL17" i="6"/>
  <c r="CL45" i="6"/>
  <c r="CL35" i="6"/>
  <c r="CL55" i="6"/>
  <c r="CL30" i="6"/>
  <c r="CL21" i="6"/>
  <c r="CL42" i="6"/>
  <c r="CL32" i="6"/>
  <c r="CL27" i="6"/>
  <c r="CL54" i="6"/>
  <c r="CL53" i="6"/>
  <c r="CL52" i="6"/>
  <c r="CL23" i="6"/>
  <c r="CL44" i="6"/>
  <c r="CL37" i="6"/>
  <c r="CL51" i="6"/>
  <c r="CL56" i="6"/>
  <c r="CL46" i="6"/>
  <c r="CL20" i="6"/>
  <c r="EO24" i="6"/>
  <c r="CN5" i="6"/>
  <c r="CM7" i="6"/>
  <c r="GT7" i="6"/>
  <c r="GU5" i="6"/>
  <c r="EQ7" i="6"/>
  <c r="ER5" i="6"/>
  <c r="GK25" i="13" l="1"/>
  <c r="GK22" i="13"/>
  <c r="GK19" i="13"/>
  <c r="GK21" i="13"/>
  <c r="GK17" i="13"/>
  <c r="GK26" i="13"/>
  <c r="GK20" i="13"/>
  <c r="GK23" i="13"/>
  <c r="GK18" i="13"/>
  <c r="GK24" i="13"/>
  <c r="CF26" i="13"/>
  <c r="CF25" i="13"/>
  <c r="CF24" i="13"/>
  <c r="CF21" i="13"/>
  <c r="CF18" i="13"/>
  <c r="CF22" i="13"/>
  <c r="CF17" i="13"/>
  <c r="CF20" i="13"/>
  <c r="CF23" i="13"/>
  <c r="CF19" i="13"/>
  <c r="EJ26" i="13"/>
  <c r="EJ22" i="13"/>
  <c r="EJ18" i="13"/>
  <c r="EJ23" i="13"/>
  <c r="EJ24" i="13"/>
  <c r="EJ21" i="13"/>
  <c r="EJ25" i="13"/>
  <c r="EJ19" i="13"/>
  <c r="EJ20" i="13"/>
  <c r="EJ17" i="13"/>
  <c r="AA3" i="20"/>
  <c r="AC4" i="20"/>
  <c r="GJ16" i="13"/>
  <c r="CG6" i="13"/>
  <c r="CH4" i="13"/>
  <c r="CE16" i="13"/>
  <c r="EI16" i="13"/>
  <c r="EK4" i="13"/>
  <c r="EK6" i="13" s="1"/>
  <c r="GL4" i="13"/>
  <c r="GL6" i="13" s="1"/>
  <c r="EQ55" i="6"/>
  <c r="EQ53" i="6"/>
  <c r="EQ51" i="6"/>
  <c r="EQ56" i="6"/>
  <c r="EQ54" i="6"/>
  <c r="EQ52" i="6"/>
  <c r="EQ50" i="6"/>
  <c r="EQ48" i="6"/>
  <c r="EQ46" i="6"/>
  <c r="EQ44" i="6"/>
  <c r="EQ42" i="6"/>
  <c r="EQ40" i="6"/>
  <c r="EQ38" i="6"/>
  <c r="EQ49" i="6"/>
  <c r="EQ47" i="6"/>
  <c r="EQ45" i="6"/>
  <c r="EQ43" i="6"/>
  <c r="EQ41" i="6"/>
  <c r="EQ37" i="6"/>
  <c r="EQ35" i="6"/>
  <c r="EQ33" i="6"/>
  <c r="EQ39" i="6"/>
  <c r="EQ36" i="6"/>
  <c r="EQ34" i="6"/>
  <c r="EQ31" i="6"/>
  <c r="EQ29" i="6"/>
  <c r="EQ27" i="6"/>
  <c r="EQ25" i="6"/>
  <c r="EQ22" i="6"/>
  <c r="EQ20" i="6"/>
  <c r="EQ32" i="6"/>
  <c r="EQ18" i="6"/>
  <c r="EQ21" i="6"/>
  <c r="EQ23" i="6"/>
  <c r="EQ26" i="6"/>
  <c r="EQ28" i="6"/>
  <c r="EQ19" i="6"/>
  <c r="EQ17" i="6"/>
  <c r="EQ30" i="6"/>
  <c r="CM41" i="6"/>
  <c r="CM31" i="6"/>
  <c r="CM55" i="6"/>
  <c r="CM38" i="6"/>
  <c r="CM28" i="6"/>
  <c r="CM27" i="6"/>
  <c r="CM36" i="6"/>
  <c r="CM53" i="6"/>
  <c r="CM29" i="6"/>
  <c r="CM23" i="6"/>
  <c r="CM40" i="6"/>
  <c r="CM42" i="6"/>
  <c r="CM37" i="6"/>
  <c r="CM30" i="6"/>
  <c r="CM52" i="6"/>
  <c r="CM35" i="6"/>
  <c r="CM48" i="6"/>
  <c r="CM26" i="6"/>
  <c r="CM54" i="6"/>
  <c r="CM56" i="6"/>
  <c r="CM49" i="6"/>
  <c r="CM32" i="6"/>
  <c r="CM51" i="6"/>
  <c r="CM22" i="6"/>
  <c r="CM17" i="6"/>
  <c r="CM18" i="6"/>
  <c r="CM46" i="6"/>
  <c r="CM19" i="6"/>
  <c r="CM50" i="6"/>
  <c r="CM43" i="6"/>
  <c r="CM20" i="6"/>
  <c r="CM47" i="6"/>
  <c r="CM25" i="6"/>
  <c r="CM44" i="6"/>
  <c r="CM39" i="6"/>
  <c r="CM34" i="6"/>
  <c r="CM33" i="6"/>
  <c r="CM21" i="6"/>
  <c r="CM45" i="6"/>
  <c r="CO5" i="6"/>
  <c r="CN7" i="6"/>
  <c r="GT55" i="6"/>
  <c r="GT53" i="6"/>
  <c r="GT52" i="6"/>
  <c r="GT49" i="6"/>
  <c r="GT47" i="6"/>
  <c r="GT45" i="6"/>
  <c r="GT43" i="6"/>
  <c r="GT41" i="6"/>
  <c r="GT56" i="6"/>
  <c r="GT51" i="6"/>
  <c r="GT50" i="6"/>
  <c r="GT48" i="6"/>
  <c r="GT46" i="6"/>
  <c r="GT44" i="6"/>
  <c r="GT42" i="6"/>
  <c r="GT54" i="6"/>
  <c r="GT38" i="6"/>
  <c r="GT36" i="6"/>
  <c r="GT34" i="6"/>
  <c r="GT32" i="6"/>
  <c r="GT40" i="6"/>
  <c r="GT39" i="6"/>
  <c r="GT37" i="6"/>
  <c r="GT35" i="6"/>
  <c r="GT33" i="6"/>
  <c r="GT31" i="6"/>
  <c r="GT30" i="6"/>
  <c r="GT28" i="6"/>
  <c r="GT26" i="6"/>
  <c r="GT29" i="6"/>
  <c r="GT27" i="6"/>
  <c r="GT25" i="6"/>
  <c r="GT18" i="6"/>
  <c r="GT19" i="6"/>
  <c r="GT21" i="6"/>
  <c r="GT23" i="6"/>
  <c r="GT17" i="6"/>
  <c r="GT20" i="6"/>
  <c r="GT22" i="6"/>
  <c r="GS24" i="6"/>
  <c r="CL24" i="6"/>
  <c r="EP24" i="6"/>
  <c r="GU7" i="6"/>
  <c r="GV5" i="6"/>
  <c r="ER7" i="6"/>
  <c r="ES5" i="6"/>
  <c r="GL23" i="13" l="1"/>
  <c r="GL19" i="13"/>
  <c r="GL22" i="13"/>
  <c r="GL20" i="13"/>
  <c r="GL21" i="13"/>
  <c r="GL26" i="13"/>
  <c r="GL25" i="13"/>
  <c r="GL17" i="13"/>
  <c r="GL24" i="13"/>
  <c r="GL18" i="13"/>
  <c r="CG22" i="13"/>
  <c r="CG19" i="13"/>
  <c r="CG26" i="13"/>
  <c r="CG17" i="13"/>
  <c r="CG21" i="13"/>
  <c r="CG18" i="13"/>
  <c r="CG24" i="13"/>
  <c r="CG23" i="13"/>
  <c r="CG25" i="13"/>
  <c r="CG20" i="13"/>
  <c r="EK24" i="13"/>
  <c r="EK21" i="13"/>
  <c r="EK25" i="13"/>
  <c r="EK22" i="13"/>
  <c r="EK19" i="13"/>
  <c r="EK23" i="13"/>
  <c r="EK26" i="13"/>
  <c r="EK18" i="13"/>
  <c r="EK20" i="13"/>
  <c r="EK17" i="13"/>
  <c r="AB3" i="20"/>
  <c r="AD4" i="20"/>
  <c r="CM24" i="6"/>
  <c r="GK16" i="13"/>
  <c r="CF16" i="13"/>
  <c r="EJ16" i="13"/>
  <c r="CH6" i="13"/>
  <c r="CI4" i="13"/>
  <c r="GM4" i="13"/>
  <c r="GM6" i="13" s="1"/>
  <c r="EL4" i="13"/>
  <c r="EL6" i="13" s="1"/>
  <c r="ER55" i="6"/>
  <c r="ER53" i="6"/>
  <c r="ER51" i="6"/>
  <c r="ER56" i="6"/>
  <c r="ER54" i="6"/>
  <c r="ER52" i="6"/>
  <c r="ER49" i="6"/>
  <c r="ER47" i="6"/>
  <c r="ER45" i="6"/>
  <c r="ER43" i="6"/>
  <c r="ER41" i="6"/>
  <c r="ER50" i="6"/>
  <c r="ER46" i="6"/>
  <c r="ER39" i="6"/>
  <c r="ER48" i="6"/>
  <c r="ER44" i="6"/>
  <c r="ER40" i="6"/>
  <c r="ER36" i="6"/>
  <c r="ER34" i="6"/>
  <c r="ER32" i="6"/>
  <c r="ER31" i="6"/>
  <c r="ER29" i="6"/>
  <c r="ER27" i="6"/>
  <c r="ER25" i="6"/>
  <c r="ER22" i="6"/>
  <c r="ER20" i="6"/>
  <c r="ER37" i="6"/>
  <c r="ER35" i="6"/>
  <c r="ER30" i="6"/>
  <c r="ER28" i="6"/>
  <c r="ER26" i="6"/>
  <c r="ER23" i="6"/>
  <c r="ER21" i="6"/>
  <c r="ER38" i="6"/>
  <c r="ER33" i="6"/>
  <c r="ER19" i="6"/>
  <c r="ER17" i="6"/>
  <c r="ER42" i="6"/>
  <c r="ER18" i="6"/>
  <c r="CO7" i="6"/>
  <c r="CP5" i="6"/>
  <c r="EQ24" i="6"/>
  <c r="GU56" i="6"/>
  <c r="GU54" i="6"/>
  <c r="GU52" i="6"/>
  <c r="GU50" i="6"/>
  <c r="GU49" i="6"/>
  <c r="GU47" i="6"/>
  <c r="GU45" i="6"/>
  <c r="GU43" i="6"/>
  <c r="GU41" i="6"/>
  <c r="GU55" i="6"/>
  <c r="GU48" i="6"/>
  <c r="GU46" i="6"/>
  <c r="GU44" i="6"/>
  <c r="GU42" i="6"/>
  <c r="GU53" i="6"/>
  <c r="GU38" i="6"/>
  <c r="GU36" i="6"/>
  <c r="GU34" i="6"/>
  <c r="GU32" i="6"/>
  <c r="GU51" i="6"/>
  <c r="GU40" i="6"/>
  <c r="GU39" i="6"/>
  <c r="GU37" i="6"/>
  <c r="GU35" i="6"/>
  <c r="GU33" i="6"/>
  <c r="GU31" i="6"/>
  <c r="GU29" i="6"/>
  <c r="GU27" i="6"/>
  <c r="GU25" i="6"/>
  <c r="GU22" i="6"/>
  <c r="GU20" i="6"/>
  <c r="GU28" i="6"/>
  <c r="GU18" i="6"/>
  <c r="GU19" i="6"/>
  <c r="GU21" i="6"/>
  <c r="GU30" i="6"/>
  <c r="GU23" i="6"/>
  <c r="GU17" i="6"/>
  <c r="GU26" i="6"/>
  <c r="GT24" i="6"/>
  <c r="CN56" i="6"/>
  <c r="CN34" i="6"/>
  <c r="CN18" i="6"/>
  <c r="CN55" i="6"/>
  <c r="CN35" i="6"/>
  <c r="CN33" i="6"/>
  <c r="CN19" i="6"/>
  <c r="CN54" i="6"/>
  <c r="CN52" i="6"/>
  <c r="CN32" i="6"/>
  <c r="CN42" i="6"/>
  <c r="CN28" i="6"/>
  <c r="CN51" i="6"/>
  <c r="CN49" i="6"/>
  <c r="CN29" i="6"/>
  <c r="CN30" i="6"/>
  <c r="CN25" i="6"/>
  <c r="CN53" i="6"/>
  <c r="CN40" i="6"/>
  <c r="CN31" i="6"/>
  <c r="CN27" i="6"/>
  <c r="CN44" i="6"/>
  <c r="CN47" i="6"/>
  <c r="CN38" i="6"/>
  <c r="CN36" i="6"/>
  <c r="CN22" i="6"/>
  <c r="CN20" i="6"/>
  <c r="CN48" i="6"/>
  <c r="CN46" i="6"/>
  <c r="CN37" i="6"/>
  <c r="CN21" i="6"/>
  <c r="CN43" i="6"/>
  <c r="CN39" i="6"/>
  <c r="CN50" i="6"/>
  <c r="CN45" i="6"/>
  <c r="CN41" i="6"/>
  <c r="CN26" i="6"/>
  <c r="CN23" i="6"/>
  <c r="CN17" i="6"/>
  <c r="GW5" i="6"/>
  <c r="GV7" i="6"/>
  <c r="ES7" i="6"/>
  <c r="ET5" i="6"/>
  <c r="CH26" i="13" l="1"/>
  <c r="CH17" i="13"/>
  <c r="CH21" i="13"/>
  <c r="CH23" i="13"/>
  <c r="CH18" i="13"/>
  <c r="CH24" i="13"/>
  <c r="CH22" i="13"/>
  <c r="CH25" i="13"/>
  <c r="CH20" i="13"/>
  <c r="CH19" i="13"/>
  <c r="GM25" i="13"/>
  <c r="GM22" i="13"/>
  <c r="GM19" i="13"/>
  <c r="GM26" i="13"/>
  <c r="GM18" i="13"/>
  <c r="GM21" i="13"/>
  <c r="GM23" i="13"/>
  <c r="GM17" i="13"/>
  <c r="GM20" i="13"/>
  <c r="GM24" i="13"/>
  <c r="EL25" i="13"/>
  <c r="EL22" i="13"/>
  <c r="EL19" i="13"/>
  <c r="EL18" i="13"/>
  <c r="EL21" i="13"/>
  <c r="EL17" i="13"/>
  <c r="EL23" i="13"/>
  <c r="EL20" i="13"/>
  <c r="EL26" i="13"/>
  <c r="EL24" i="13"/>
  <c r="AC3" i="20"/>
  <c r="AE4" i="20"/>
  <c r="CN24" i="6"/>
  <c r="GL16" i="13"/>
  <c r="CG16" i="13"/>
  <c r="CI6" i="13"/>
  <c r="CJ4" i="13"/>
  <c r="EK16" i="13"/>
  <c r="EM4" i="13"/>
  <c r="EM6" i="13" s="1"/>
  <c r="GN4" i="13"/>
  <c r="GN6" i="13" s="1"/>
  <c r="CP7" i="6"/>
  <c r="CQ5" i="6"/>
  <c r="ES56" i="6"/>
  <c r="ES54" i="6"/>
  <c r="ES52" i="6"/>
  <c r="ES55" i="6"/>
  <c r="ES53" i="6"/>
  <c r="ES51" i="6"/>
  <c r="ES49" i="6"/>
  <c r="ES45" i="6"/>
  <c r="ES41" i="6"/>
  <c r="ES48" i="6"/>
  <c r="ES44" i="6"/>
  <c r="ES47" i="6"/>
  <c r="ES43" i="6"/>
  <c r="ES50" i="6"/>
  <c r="ES46" i="6"/>
  <c r="ES42" i="6"/>
  <c r="ES38" i="6"/>
  <c r="ES37" i="6"/>
  <c r="ES35" i="6"/>
  <c r="ES33" i="6"/>
  <c r="ES36" i="6"/>
  <c r="ES31" i="6"/>
  <c r="ES29" i="6"/>
  <c r="ES27" i="6"/>
  <c r="ES25" i="6"/>
  <c r="ES22" i="6"/>
  <c r="ES20" i="6"/>
  <c r="ES34" i="6"/>
  <c r="ES40" i="6"/>
  <c r="ES32" i="6"/>
  <c r="ES39" i="6"/>
  <c r="ES30" i="6"/>
  <c r="ES28" i="6"/>
  <c r="ES26" i="6"/>
  <c r="ES23" i="6"/>
  <c r="ES21" i="6"/>
  <c r="ES19" i="6"/>
  <c r="ES17" i="6"/>
  <c r="ES18" i="6"/>
  <c r="GV56" i="6"/>
  <c r="GV54" i="6"/>
  <c r="GV52" i="6"/>
  <c r="GV50" i="6"/>
  <c r="GV55" i="6"/>
  <c r="GV51" i="6"/>
  <c r="GV53" i="6"/>
  <c r="GV45" i="6"/>
  <c r="GV48" i="6"/>
  <c r="GV38" i="6"/>
  <c r="GV36" i="6"/>
  <c r="GV34" i="6"/>
  <c r="GV32" i="6"/>
  <c r="GV43" i="6"/>
  <c r="GV46" i="6"/>
  <c r="GV49" i="6"/>
  <c r="GV41" i="6"/>
  <c r="GV44" i="6"/>
  <c r="GV40" i="6"/>
  <c r="GV39" i="6"/>
  <c r="GV47" i="6"/>
  <c r="GV42" i="6"/>
  <c r="GV37" i="6"/>
  <c r="GV29" i="6"/>
  <c r="GV27" i="6"/>
  <c r="GV25" i="6"/>
  <c r="GV22" i="6"/>
  <c r="GV20" i="6"/>
  <c r="GV35" i="6"/>
  <c r="GV33" i="6"/>
  <c r="GV30" i="6"/>
  <c r="GV28" i="6"/>
  <c r="GV26" i="6"/>
  <c r="GV23" i="6"/>
  <c r="GV21" i="6"/>
  <c r="GV19" i="6"/>
  <c r="GV31" i="6"/>
  <c r="GV17" i="6"/>
  <c r="GV18" i="6"/>
  <c r="CO56" i="6"/>
  <c r="CO43" i="6"/>
  <c r="CO29" i="6"/>
  <c r="CO30" i="6"/>
  <c r="CO19" i="6"/>
  <c r="CO53" i="6"/>
  <c r="CO40" i="6"/>
  <c r="CO37" i="6"/>
  <c r="CO25" i="6"/>
  <c r="CO33" i="6"/>
  <c r="CO44" i="6"/>
  <c r="CO50" i="6"/>
  <c r="CO54" i="6"/>
  <c r="CO34" i="6"/>
  <c r="CO45" i="6"/>
  <c r="CO21" i="6"/>
  <c r="CO47" i="6"/>
  <c r="CO51" i="6"/>
  <c r="CO31" i="6"/>
  <c r="CO39" i="6"/>
  <c r="CO18" i="6"/>
  <c r="CO46" i="6"/>
  <c r="CO23" i="6"/>
  <c r="CO55" i="6"/>
  <c r="CO48" i="6"/>
  <c r="CO28" i="6"/>
  <c r="CO42" i="6"/>
  <c r="CO49" i="6"/>
  <c r="CO35" i="6"/>
  <c r="CO26" i="6"/>
  <c r="CO20" i="6"/>
  <c r="CO32" i="6"/>
  <c r="CO22" i="6"/>
  <c r="CO52" i="6"/>
  <c r="CO38" i="6"/>
  <c r="CO41" i="6"/>
  <c r="CO27" i="6"/>
  <c r="CO17" i="6"/>
  <c r="CO36" i="6"/>
  <c r="GU24" i="6"/>
  <c r="ER24" i="6"/>
  <c r="GX5" i="6"/>
  <c r="GW7" i="6"/>
  <c r="ET7" i="6"/>
  <c r="EU5" i="6"/>
  <c r="CI24" i="13" l="1"/>
  <c r="CI22" i="13"/>
  <c r="CI26" i="13"/>
  <c r="CI21" i="13"/>
  <c r="CI23" i="13"/>
  <c r="CI25" i="13"/>
  <c r="CI17" i="13"/>
  <c r="CI20" i="13"/>
  <c r="CI19" i="13"/>
  <c r="CI18" i="13"/>
  <c r="GN26" i="13"/>
  <c r="GN23" i="13"/>
  <c r="GN20" i="13"/>
  <c r="GN17" i="13"/>
  <c r="GN22" i="13"/>
  <c r="GN24" i="13"/>
  <c r="GN21" i="13"/>
  <c r="GN25" i="13"/>
  <c r="GN18" i="13"/>
  <c r="GN19" i="13"/>
  <c r="EM26" i="13"/>
  <c r="EM23" i="13"/>
  <c r="EM20" i="13"/>
  <c r="EM19" i="13"/>
  <c r="EM25" i="13"/>
  <c r="EM18" i="13"/>
  <c r="EM22" i="13"/>
  <c r="EM24" i="13"/>
  <c r="EM17" i="13"/>
  <c r="EM21" i="13"/>
  <c r="AD3" i="20"/>
  <c r="AF4" i="20"/>
  <c r="GM16" i="13"/>
  <c r="CH16" i="13"/>
  <c r="CJ6" i="13"/>
  <c r="CK4" i="13"/>
  <c r="EL16" i="13"/>
  <c r="GO4" i="13"/>
  <c r="GO6" i="13" s="1"/>
  <c r="EN4" i="13"/>
  <c r="EN6" i="13" s="1"/>
  <c r="CO24" i="6"/>
  <c r="GV24" i="6"/>
  <c r="ES24" i="6"/>
  <c r="ET56" i="6"/>
  <c r="ET54" i="6"/>
  <c r="ET52" i="6"/>
  <c r="ET55" i="6"/>
  <c r="ET53" i="6"/>
  <c r="ET51" i="6"/>
  <c r="ET50" i="6"/>
  <c r="ET48" i="6"/>
  <c r="ET46" i="6"/>
  <c r="ET44" i="6"/>
  <c r="ET42" i="6"/>
  <c r="ET40" i="6"/>
  <c r="ET38" i="6"/>
  <c r="ET49" i="6"/>
  <c r="ET45" i="6"/>
  <c r="ET41" i="6"/>
  <c r="ET36" i="6"/>
  <c r="ET34" i="6"/>
  <c r="ET32" i="6"/>
  <c r="ET47" i="6"/>
  <c r="ET43" i="6"/>
  <c r="ET37" i="6"/>
  <c r="ET35" i="6"/>
  <c r="ET33" i="6"/>
  <c r="ET39" i="6"/>
  <c r="ET31" i="6"/>
  <c r="ET30" i="6"/>
  <c r="ET29" i="6"/>
  <c r="ET21" i="6"/>
  <c r="ET23" i="6"/>
  <c r="ET19" i="6"/>
  <c r="ET17" i="6"/>
  <c r="ET26" i="6"/>
  <c r="ET28" i="6"/>
  <c r="ET20" i="6"/>
  <c r="ET22" i="6"/>
  <c r="ET18" i="6"/>
  <c r="ET25" i="6"/>
  <c r="ET27" i="6"/>
  <c r="CR5" i="6"/>
  <c r="CQ7" i="6"/>
  <c r="GW56" i="6"/>
  <c r="GW54" i="6"/>
  <c r="GW52" i="6"/>
  <c r="GW50" i="6"/>
  <c r="GW55" i="6"/>
  <c r="GW53" i="6"/>
  <c r="GW51" i="6"/>
  <c r="GW48" i="6"/>
  <c r="GW46" i="6"/>
  <c r="GW44" i="6"/>
  <c r="GW42" i="6"/>
  <c r="GW40" i="6"/>
  <c r="GW49" i="6"/>
  <c r="GW47" i="6"/>
  <c r="GW45" i="6"/>
  <c r="GW43" i="6"/>
  <c r="GW41" i="6"/>
  <c r="GW38" i="6"/>
  <c r="GW39" i="6"/>
  <c r="GW37" i="6"/>
  <c r="GW35" i="6"/>
  <c r="GW33" i="6"/>
  <c r="GW31" i="6"/>
  <c r="GW34" i="6"/>
  <c r="GW29" i="6"/>
  <c r="GW27" i="6"/>
  <c r="GW25" i="6"/>
  <c r="GW22" i="6"/>
  <c r="GW20" i="6"/>
  <c r="GW32" i="6"/>
  <c r="GW30" i="6"/>
  <c r="GW28" i="6"/>
  <c r="GW26" i="6"/>
  <c r="GW23" i="6"/>
  <c r="GW21" i="6"/>
  <c r="GW19" i="6"/>
  <c r="GW36" i="6"/>
  <c r="GW17" i="6"/>
  <c r="GW18" i="6"/>
  <c r="CP56" i="6"/>
  <c r="CP40" i="6"/>
  <c r="CP48" i="6"/>
  <c r="CP38" i="6"/>
  <c r="CP32" i="6"/>
  <c r="CP47" i="6"/>
  <c r="CP31" i="6"/>
  <c r="CP30" i="6"/>
  <c r="CP22" i="6"/>
  <c r="CP21" i="6"/>
  <c r="CP53" i="6"/>
  <c r="CP37" i="6"/>
  <c r="CP36" i="6"/>
  <c r="CP27" i="6"/>
  <c r="CP17" i="6"/>
  <c r="CP50" i="6"/>
  <c r="CP34" i="6"/>
  <c r="CP33" i="6"/>
  <c r="CP26" i="6"/>
  <c r="CP25" i="6"/>
  <c r="CP41" i="6"/>
  <c r="CP52" i="6"/>
  <c r="CP54" i="6"/>
  <c r="CP29" i="6"/>
  <c r="CP28" i="6"/>
  <c r="CP51" i="6"/>
  <c r="CP19" i="6"/>
  <c r="CP46" i="6"/>
  <c r="CP20" i="6"/>
  <c r="CP44" i="6"/>
  <c r="CP18" i="6"/>
  <c r="CP49" i="6"/>
  <c r="CP42" i="6"/>
  <c r="CP45" i="6"/>
  <c r="CP43" i="6"/>
  <c r="CP55" i="6"/>
  <c r="CP39" i="6"/>
  <c r="CP23" i="6"/>
  <c r="CP35" i="6"/>
  <c r="GY5" i="6"/>
  <c r="GX7" i="6"/>
  <c r="EV5" i="6"/>
  <c r="EU7" i="6"/>
  <c r="GO24" i="13" l="1"/>
  <c r="GO21" i="13"/>
  <c r="GO18" i="13"/>
  <c r="GO20" i="13"/>
  <c r="GO25" i="13"/>
  <c r="GO22" i="13"/>
  <c r="GO26" i="13"/>
  <c r="GO17" i="13"/>
  <c r="GO23" i="13"/>
  <c r="GO19" i="13"/>
  <c r="CJ25" i="13"/>
  <c r="CJ23" i="13"/>
  <c r="CJ20" i="13"/>
  <c r="CJ17" i="13"/>
  <c r="CJ21" i="13"/>
  <c r="CJ22" i="13"/>
  <c r="CJ26" i="13"/>
  <c r="CJ24" i="13"/>
  <c r="CJ19" i="13"/>
  <c r="CJ18" i="13"/>
  <c r="EN25" i="13"/>
  <c r="EN21" i="13"/>
  <c r="EN17" i="13"/>
  <c r="EN19" i="13"/>
  <c r="EN22" i="13"/>
  <c r="EN23" i="13"/>
  <c r="EN20" i="13"/>
  <c r="EN24" i="13"/>
  <c r="EN18" i="13"/>
  <c r="EN26" i="13"/>
  <c r="AE3" i="20"/>
  <c r="AG4" i="20"/>
  <c r="GN16" i="13"/>
  <c r="CI16" i="13"/>
  <c r="CK6" i="13"/>
  <c r="CL4" i="13"/>
  <c r="EM16" i="13"/>
  <c r="EO4" i="13"/>
  <c r="EO6" i="13" s="1"/>
  <c r="GP4" i="13"/>
  <c r="GP6" i="13" s="1"/>
  <c r="CR7" i="6"/>
  <c r="CS5" i="6"/>
  <c r="EU56" i="6"/>
  <c r="EU54" i="6"/>
  <c r="EU52" i="6"/>
  <c r="EU55" i="6"/>
  <c r="EU53" i="6"/>
  <c r="EU51" i="6"/>
  <c r="EU49" i="6"/>
  <c r="EU47" i="6"/>
  <c r="EU45" i="6"/>
  <c r="EU43" i="6"/>
  <c r="EU41" i="6"/>
  <c r="EU39" i="6"/>
  <c r="EU50" i="6"/>
  <c r="EU48" i="6"/>
  <c r="EU46" i="6"/>
  <c r="EU44" i="6"/>
  <c r="EU42" i="6"/>
  <c r="EU40" i="6"/>
  <c r="EU36" i="6"/>
  <c r="EU34" i="6"/>
  <c r="EU32" i="6"/>
  <c r="EU37" i="6"/>
  <c r="EU35" i="6"/>
  <c r="EU33" i="6"/>
  <c r="EU38" i="6"/>
  <c r="EU30" i="6"/>
  <c r="EU28" i="6"/>
  <c r="EU26" i="6"/>
  <c r="EU23" i="6"/>
  <c r="EU21" i="6"/>
  <c r="EU31" i="6"/>
  <c r="EU19" i="6"/>
  <c r="EU17" i="6"/>
  <c r="EU20" i="6"/>
  <c r="EU22" i="6"/>
  <c r="EU18" i="6"/>
  <c r="EU25" i="6"/>
  <c r="EU27" i="6"/>
  <c r="EU29" i="6"/>
  <c r="GX56" i="6"/>
  <c r="GX54" i="6"/>
  <c r="GX55" i="6"/>
  <c r="GX52" i="6"/>
  <c r="GX51" i="6"/>
  <c r="GX48" i="6"/>
  <c r="GX46" i="6"/>
  <c r="GX44" i="6"/>
  <c r="GX42" i="6"/>
  <c r="GX40" i="6"/>
  <c r="GX50" i="6"/>
  <c r="GX49" i="6"/>
  <c r="GX47" i="6"/>
  <c r="GX45" i="6"/>
  <c r="GX43" i="6"/>
  <c r="GX41" i="6"/>
  <c r="GX39" i="6"/>
  <c r="GX37" i="6"/>
  <c r="GX35" i="6"/>
  <c r="GX33" i="6"/>
  <c r="GX31" i="6"/>
  <c r="GX53" i="6"/>
  <c r="GX38" i="6"/>
  <c r="GX36" i="6"/>
  <c r="GX34" i="6"/>
  <c r="GX32" i="6"/>
  <c r="GX29" i="6"/>
  <c r="GX27" i="6"/>
  <c r="GX30" i="6"/>
  <c r="GX28" i="6"/>
  <c r="GX26" i="6"/>
  <c r="GX19" i="6"/>
  <c r="GX21" i="6"/>
  <c r="GX17" i="6"/>
  <c r="GX23" i="6"/>
  <c r="GX20" i="6"/>
  <c r="GX18" i="6"/>
  <c r="GX22" i="6"/>
  <c r="GX25" i="6"/>
  <c r="CP24" i="6"/>
  <c r="CQ51" i="6"/>
  <c r="CQ34" i="6"/>
  <c r="CQ44" i="6"/>
  <c r="CQ21" i="6"/>
  <c r="CQ35" i="6"/>
  <c r="CQ52" i="6"/>
  <c r="CQ45" i="6"/>
  <c r="CQ28" i="6"/>
  <c r="CQ38" i="6"/>
  <c r="CQ29" i="6"/>
  <c r="CQ49" i="6"/>
  <c r="CQ42" i="6"/>
  <c r="CQ36" i="6"/>
  <c r="CQ26" i="6"/>
  <c r="CQ32" i="6"/>
  <c r="CQ46" i="6"/>
  <c r="CQ50" i="6"/>
  <c r="CQ33" i="6"/>
  <c r="CQ22" i="6"/>
  <c r="CQ23" i="6"/>
  <c r="CQ53" i="6"/>
  <c r="CQ30" i="6"/>
  <c r="CQ19" i="6"/>
  <c r="CQ40" i="6"/>
  <c r="CQ56" i="6"/>
  <c r="CQ37" i="6"/>
  <c r="CQ41" i="6"/>
  <c r="CQ47" i="6"/>
  <c r="CQ43" i="6"/>
  <c r="CQ20" i="6"/>
  <c r="CQ27" i="6"/>
  <c r="CQ17" i="6"/>
  <c r="CQ54" i="6"/>
  <c r="CQ25" i="6"/>
  <c r="CQ55" i="6"/>
  <c r="CQ48" i="6"/>
  <c r="CQ31" i="6"/>
  <c r="CQ39" i="6"/>
  <c r="CQ18" i="6"/>
  <c r="GW24" i="6"/>
  <c r="ET24" i="6"/>
  <c r="GY7" i="6"/>
  <c r="GZ5" i="6"/>
  <c r="EV7" i="6"/>
  <c r="EW5" i="6"/>
  <c r="EO26" i="13" l="1"/>
  <c r="EO23" i="13"/>
  <c r="EO20" i="13"/>
  <c r="EO24" i="13"/>
  <c r="EO18" i="13"/>
  <c r="EO22" i="13"/>
  <c r="EO17" i="13"/>
  <c r="EO25" i="13"/>
  <c r="EO19" i="13"/>
  <c r="EO21" i="13"/>
  <c r="CK26" i="13"/>
  <c r="CK21" i="13"/>
  <c r="CK18" i="13"/>
  <c r="CK20" i="13"/>
  <c r="CK24" i="13"/>
  <c r="CK25" i="13"/>
  <c r="CK19" i="13"/>
  <c r="CK22" i="13"/>
  <c r="CK17" i="13"/>
  <c r="CK23" i="13"/>
  <c r="GP26" i="13"/>
  <c r="GP22" i="13"/>
  <c r="GP18" i="13"/>
  <c r="GP23" i="13"/>
  <c r="GP25" i="13"/>
  <c r="GP24" i="13"/>
  <c r="GP17" i="13"/>
  <c r="GP21" i="13"/>
  <c r="GP19" i="13"/>
  <c r="GP20" i="13"/>
  <c r="AF3" i="20"/>
  <c r="AH4" i="20"/>
  <c r="GO16" i="13"/>
  <c r="CJ16" i="13"/>
  <c r="CL6" i="13"/>
  <c r="CM4" i="13"/>
  <c r="EN16" i="13"/>
  <c r="GQ4" i="13"/>
  <c r="GQ6" i="13" s="1"/>
  <c r="EP4" i="13"/>
  <c r="EP6" i="13" s="1"/>
  <c r="CQ24" i="6"/>
  <c r="EV56" i="6"/>
  <c r="EV54" i="6"/>
  <c r="EV52" i="6"/>
  <c r="EV55" i="6"/>
  <c r="EV53" i="6"/>
  <c r="EV51" i="6"/>
  <c r="EV50" i="6"/>
  <c r="EV48" i="6"/>
  <c r="EV46" i="6"/>
  <c r="EV44" i="6"/>
  <c r="EV42" i="6"/>
  <c r="EV40" i="6"/>
  <c r="EV49" i="6"/>
  <c r="EV45" i="6"/>
  <c r="EV47" i="6"/>
  <c r="EV43" i="6"/>
  <c r="EV37" i="6"/>
  <c r="EV35" i="6"/>
  <c r="EV33" i="6"/>
  <c r="EV38" i="6"/>
  <c r="EV39" i="6"/>
  <c r="EV34" i="6"/>
  <c r="EV30" i="6"/>
  <c r="EV28" i="6"/>
  <c r="EV26" i="6"/>
  <c r="EV23" i="6"/>
  <c r="EV21" i="6"/>
  <c r="EV32" i="6"/>
  <c r="EV41" i="6"/>
  <c r="EV31" i="6"/>
  <c r="EV29" i="6"/>
  <c r="EV27" i="6"/>
  <c r="EV25" i="6"/>
  <c r="EV22" i="6"/>
  <c r="EV20" i="6"/>
  <c r="EV18" i="6"/>
  <c r="EV36" i="6"/>
  <c r="EV19" i="6"/>
  <c r="EV17" i="6"/>
  <c r="GX24" i="6"/>
  <c r="GY55" i="6"/>
  <c r="GY53" i="6"/>
  <c r="GY51" i="6"/>
  <c r="GY48" i="6"/>
  <c r="GY46" i="6"/>
  <c r="GY44" i="6"/>
  <c r="GY42" i="6"/>
  <c r="GY40" i="6"/>
  <c r="GY49" i="6"/>
  <c r="GY47" i="6"/>
  <c r="GY45" i="6"/>
  <c r="GY43" i="6"/>
  <c r="GY54" i="6"/>
  <c r="GY50" i="6"/>
  <c r="GY41" i="6"/>
  <c r="GY39" i="6"/>
  <c r="GY37" i="6"/>
  <c r="GY35" i="6"/>
  <c r="GY33" i="6"/>
  <c r="GY31" i="6"/>
  <c r="GY52" i="6"/>
  <c r="GY56" i="6"/>
  <c r="GY38" i="6"/>
  <c r="GY36" i="6"/>
  <c r="GY34" i="6"/>
  <c r="GY32" i="6"/>
  <c r="GY30" i="6"/>
  <c r="GY28" i="6"/>
  <c r="GY26" i="6"/>
  <c r="GY23" i="6"/>
  <c r="GY21" i="6"/>
  <c r="GY19" i="6"/>
  <c r="GY17" i="6"/>
  <c r="GY29" i="6"/>
  <c r="GY20" i="6"/>
  <c r="GY18" i="6"/>
  <c r="GY22" i="6"/>
  <c r="GY27" i="6"/>
  <c r="GY25" i="6"/>
  <c r="CT5" i="6"/>
  <c r="CS7" i="6"/>
  <c r="EU24" i="6"/>
  <c r="CR54" i="6"/>
  <c r="CR31" i="6"/>
  <c r="CR41" i="6"/>
  <c r="CR21" i="6"/>
  <c r="CR50" i="6"/>
  <c r="CR45" i="6"/>
  <c r="CR40" i="6"/>
  <c r="CR35" i="6"/>
  <c r="CR23" i="6"/>
  <c r="CR32" i="6"/>
  <c r="CR56" i="6"/>
  <c r="CR51" i="6"/>
  <c r="CR28" i="6"/>
  <c r="CR44" i="6"/>
  <c r="CR18" i="6"/>
  <c r="CR42" i="6"/>
  <c r="CR20" i="6"/>
  <c r="CR53" i="6"/>
  <c r="CR48" i="6"/>
  <c r="CR43" i="6"/>
  <c r="CR38" i="6"/>
  <c r="CR29" i="6"/>
  <c r="CR52" i="6"/>
  <c r="CR37" i="6"/>
  <c r="CR33" i="6"/>
  <c r="CR17" i="6"/>
  <c r="CR22" i="6"/>
  <c r="CR47" i="6"/>
  <c r="CR46" i="6"/>
  <c r="CR49" i="6"/>
  <c r="CR34" i="6"/>
  <c r="CR30" i="6"/>
  <c r="CR25" i="6"/>
  <c r="CR19" i="6"/>
  <c r="CR55" i="6"/>
  <c r="CR39" i="6"/>
  <c r="CR36" i="6"/>
  <c r="CR27" i="6"/>
  <c r="CR26" i="6"/>
  <c r="GZ7" i="6"/>
  <c r="HA5" i="6"/>
  <c r="EW7" i="6"/>
  <c r="EX5" i="6"/>
  <c r="GQ24" i="13" l="1"/>
  <c r="GQ21" i="13"/>
  <c r="GQ18" i="13"/>
  <c r="GQ25" i="13"/>
  <c r="GQ17" i="13"/>
  <c r="GQ26" i="13"/>
  <c r="GQ22" i="13"/>
  <c r="GQ23" i="13"/>
  <c r="GQ19" i="13"/>
  <c r="GQ20" i="13"/>
  <c r="CL24" i="13"/>
  <c r="CL25" i="13"/>
  <c r="CL20" i="13"/>
  <c r="CL18" i="13"/>
  <c r="CL22" i="13"/>
  <c r="CL23" i="13"/>
  <c r="CL17" i="13"/>
  <c r="CL26" i="13"/>
  <c r="CL19" i="13"/>
  <c r="CL21" i="13"/>
  <c r="EP24" i="13"/>
  <c r="EP21" i="13"/>
  <c r="EP18" i="13"/>
  <c r="EP20" i="13"/>
  <c r="EP22" i="13"/>
  <c r="EP17" i="13"/>
  <c r="EP23" i="13"/>
  <c r="EP26" i="13"/>
  <c r="EP25" i="13"/>
  <c r="EP19" i="13"/>
  <c r="AG3" i="20"/>
  <c r="AI4" i="20"/>
  <c r="GY24" i="6"/>
  <c r="GP16" i="13"/>
  <c r="CK16" i="13"/>
  <c r="CM6" i="13"/>
  <c r="CN4" i="13"/>
  <c r="EO16" i="13"/>
  <c r="EQ4" i="13"/>
  <c r="EQ6" i="13" s="1"/>
  <c r="GR4" i="13"/>
  <c r="GR6" i="13" s="1"/>
  <c r="EW55" i="6"/>
  <c r="EW53" i="6"/>
  <c r="EW51" i="6"/>
  <c r="EW56" i="6"/>
  <c r="EW54" i="6"/>
  <c r="EW52" i="6"/>
  <c r="EW48" i="6"/>
  <c r="EW44" i="6"/>
  <c r="EW40" i="6"/>
  <c r="EW47" i="6"/>
  <c r="EW43" i="6"/>
  <c r="EW38" i="6"/>
  <c r="EW39" i="6"/>
  <c r="EW50" i="6"/>
  <c r="EW46" i="6"/>
  <c r="EW42" i="6"/>
  <c r="EW49" i="6"/>
  <c r="EW45" i="6"/>
  <c r="EW41" i="6"/>
  <c r="EW36" i="6"/>
  <c r="EW34" i="6"/>
  <c r="EW32" i="6"/>
  <c r="EW30" i="6"/>
  <c r="EW28" i="6"/>
  <c r="EW26" i="6"/>
  <c r="EW23" i="6"/>
  <c r="EW21" i="6"/>
  <c r="EW37" i="6"/>
  <c r="EW35" i="6"/>
  <c r="EW31" i="6"/>
  <c r="EW29" i="6"/>
  <c r="EW27" i="6"/>
  <c r="EW25" i="6"/>
  <c r="EW22" i="6"/>
  <c r="EW20" i="6"/>
  <c r="EW33" i="6"/>
  <c r="EW18" i="6"/>
  <c r="EW19" i="6"/>
  <c r="EW17" i="6"/>
  <c r="CS45" i="6"/>
  <c r="CS31" i="6"/>
  <c r="CS27" i="6"/>
  <c r="CS25" i="6"/>
  <c r="CS18" i="6"/>
  <c r="CS32" i="6"/>
  <c r="CS48" i="6"/>
  <c r="CS26" i="6"/>
  <c r="CS42" i="6"/>
  <c r="CS28" i="6"/>
  <c r="CS41" i="6"/>
  <c r="CS21" i="6"/>
  <c r="CS19" i="6"/>
  <c r="CS55" i="6"/>
  <c r="CS56" i="6"/>
  <c r="CS43" i="6"/>
  <c r="CS44" i="6"/>
  <c r="CS47" i="6"/>
  <c r="CS36" i="6"/>
  <c r="CS17" i="6"/>
  <c r="CS51" i="6"/>
  <c r="CS22" i="6"/>
  <c r="CS34" i="6"/>
  <c r="CS29" i="6"/>
  <c r="CS52" i="6"/>
  <c r="CS53" i="6"/>
  <c r="CS40" i="6"/>
  <c r="CS39" i="6"/>
  <c r="CS23" i="6"/>
  <c r="CS49" i="6"/>
  <c r="CS50" i="6"/>
  <c r="CS46" i="6"/>
  <c r="CS38" i="6"/>
  <c r="CS20" i="6"/>
  <c r="CS54" i="6"/>
  <c r="CS35" i="6"/>
  <c r="CS33" i="6"/>
  <c r="CS37" i="6"/>
  <c r="CS30" i="6"/>
  <c r="CT7" i="6"/>
  <c r="CU5" i="6"/>
  <c r="EV24" i="6"/>
  <c r="GZ55" i="6"/>
  <c r="GZ53" i="6"/>
  <c r="GZ51" i="6"/>
  <c r="GZ56" i="6"/>
  <c r="GZ54" i="6"/>
  <c r="GZ50" i="6"/>
  <c r="GZ52" i="6"/>
  <c r="GZ48" i="6"/>
  <c r="GZ43" i="6"/>
  <c r="GZ41" i="6"/>
  <c r="GZ39" i="6"/>
  <c r="GZ37" i="6"/>
  <c r="GZ35" i="6"/>
  <c r="GZ33" i="6"/>
  <c r="GZ31" i="6"/>
  <c r="GZ46" i="6"/>
  <c r="GZ49" i="6"/>
  <c r="GZ44" i="6"/>
  <c r="GZ40" i="6"/>
  <c r="GZ47" i="6"/>
  <c r="GZ38" i="6"/>
  <c r="GZ42" i="6"/>
  <c r="GZ45" i="6"/>
  <c r="GZ32" i="6"/>
  <c r="GZ30" i="6"/>
  <c r="GZ28" i="6"/>
  <c r="GZ26" i="6"/>
  <c r="GZ23" i="6"/>
  <c r="GZ21" i="6"/>
  <c r="GZ19" i="6"/>
  <c r="GZ36" i="6"/>
  <c r="GZ29" i="6"/>
  <c r="GZ27" i="6"/>
  <c r="GZ25" i="6"/>
  <c r="GZ22" i="6"/>
  <c r="GZ20" i="6"/>
  <c r="GZ18" i="6"/>
  <c r="GZ34" i="6"/>
  <c r="GZ17" i="6"/>
  <c r="CR24" i="6"/>
  <c r="HA7" i="6"/>
  <c r="HB5" i="6"/>
  <c r="EX7" i="6"/>
  <c r="EY5" i="6"/>
  <c r="CM26" i="13" l="1"/>
  <c r="CM21" i="13"/>
  <c r="CM20" i="13"/>
  <c r="CM18" i="13"/>
  <c r="CM24" i="13"/>
  <c r="CM22" i="13"/>
  <c r="CM17" i="13"/>
  <c r="CM23" i="13"/>
  <c r="CM19" i="13"/>
  <c r="CM25" i="13"/>
  <c r="GR25" i="13"/>
  <c r="GR22" i="13"/>
  <c r="GR19" i="13"/>
  <c r="GR21" i="13"/>
  <c r="GR23" i="13"/>
  <c r="GR20" i="13"/>
  <c r="GR18" i="13"/>
  <c r="GR26" i="13"/>
  <c r="GR17" i="13"/>
  <c r="GR24" i="13"/>
  <c r="EQ25" i="13"/>
  <c r="EQ22" i="13"/>
  <c r="EQ19" i="13"/>
  <c r="EQ26" i="13"/>
  <c r="EQ20" i="13"/>
  <c r="EQ17" i="13"/>
  <c r="EQ21" i="13"/>
  <c r="EQ23" i="13"/>
  <c r="EQ24" i="13"/>
  <c r="EQ18" i="13"/>
  <c r="AH3" i="20"/>
  <c r="AJ4" i="20"/>
  <c r="GZ24" i="6"/>
  <c r="GQ16" i="13"/>
  <c r="CL16" i="13"/>
  <c r="CN6" i="13"/>
  <c r="CO4" i="13"/>
  <c r="EP16" i="13"/>
  <c r="GS4" i="13"/>
  <c r="GS6" i="13" s="1"/>
  <c r="ER4" i="13"/>
  <c r="ER6" i="13" s="1"/>
  <c r="CS24" i="6"/>
  <c r="EX55" i="6"/>
  <c r="EX53" i="6"/>
  <c r="EX51" i="6"/>
  <c r="EX56" i="6"/>
  <c r="EX54" i="6"/>
  <c r="EX52" i="6"/>
  <c r="EX49" i="6"/>
  <c r="EX47" i="6"/>
  <c r="EX45" i="6"/>
  <c r="EX43" i="6"/>
  <c r="EX41" i="6"/>
  <c r="EX39" i="6"/>
  <c r="EX48" i="6"/>
  <c r="EX44" i="6"/>
  <c r="EX40" i="6"/>
  <c r="EX37" i="6"/>
  <c r="EX35" i="6"/>
  <c r="EX33" i="6"/>
  <c r="EX50" i="6"/>
  <c r="EX46" i="6"/>
  <c r="EX42" i="6"/>
  <c r="EX36" i="6"/>
  <c r="EX34" i="6"/>
  <c r="EX32" i="6"/>
  <c r="EX30" i="6"/>
  <c r="EX31" i="6"/>
  <c r="EX38" i="6"/>
  <c r="EX23" i="6"/>
  <c r="EX26" i="6"/>
  <c r="EX18" i="6"/>
  <c r="EX28" i="6"/>
  <c r="EX20" i="6"/>
  <c r="EX22" i="6"/>
  <c r="EX25" i="6"/>
  <c r="EX27" i="6"/>
  <c r="EX19" i="6"/>
  <c r="EX17" i="6"/>
  <c r="EX29" i="6"/>
  <c r="EX21" i="6"/>
  <c r="HA55" i="6"/>
  <c r="HA53" i="6"/>
  <c r="HA51" i="6"/>
  <c r="HA56" i="6"/>
  <c r="HA54" i="6"/>
  <c r="HA52" i="6"/>
  <c r="HA50" i="6"/>
  <c r="HA49" i="6"/>
  <c r="HA47" i="6"/>
  <c r="HA45" i="6"/>
  <c r="HA43" i="6"/>
  <c r="HA41" i="6"/>
  <c r="HA48" i="6"/>
  <c r="HA46" i="6"/>
  <c r="HA44" i="6"/>
  <c r="HA42" i="6"/>
  <c r="HA40" i="6"/>
  <c r="HA39" i="6"/>
  <c r="HA38" i="6"/>
  <c r="HA36" i="6"/>
  <c r="HA34" i="6"/>
  <c r="HA32" i="6"/>
  <c r="HA37" i="6"/>
  <c r="HA30" i="6"/>
  <c r="HA28" i="6"/>
  <c r="HA26" i="6"/>
  <c r="HA23" i="6"/>
  <c r="HA21" i="6"/>
  <c r="HA19" i="6"/>
  <c r="HA35" i="6"/>
  <c r="HA33" i="6"/>
  <c r="HA29" i="6"/>
  <c r="HA27" i="6"/>
  <c r="HA25" i="6"/>
  <c r="HA22" i="6"/>
  <c r="HA20" i="6"/>
  <c r="HA31" i="6"/>
  <c r="HA18" i="6"/>
  <c r="HA17" i="6"/>
  <c r="CV5" i="6"/>
  <c r="CU7" i="6"/>
  <c r="CT46" i="6"/>
  <c r="CT27" i="6"/>
  <c r="CT32" i="6"/>
  <c r="CT28" i="6"/>
  <c r="CT22" i="6"/>
  <c r="CT41" i="6"/>
  <c r="CT50" i="6"/>
  <c r="CT40" i="6"/>
  <c r="CT44" i="6"/>
  <c r="CT54" i="6"/>
  <c r="CT20" i="6"/>
  <c r="CT26" i="6"/>
  <c r="CT56" i="6"/>
  <c r="CT39" i="6"/>
  <c r="CT19" i="6"/>
  <c r="CT37" i="6"/>
  <c r="CT53" i="6"/>
  <c r="CT48" i="6"/>
  <c r="CT42" i="6"/>
  <c r="CT17" i="6"/>
  <c r="CT55" i="6"/>
  <c r="CT36" i="6"/>
  <c r="CT51" i="6"/>
  <c r="CT25" i="6"/>
  <c r="CT47" i="6"/>
  <c r="CT43" i="6"/>
  <c r="CT23" i="6"/>
  <c r="CT45" i="6"/>
  <c r="CT29" i="6"/>
  <c r="CT52" i="6"/>
  <c r="CT33" i="6"/>
  <c r="CT38" i="6"/>
  <c r="CT21" i="6"/>
  <c r="CT34" i="6"/>
  <c r="CT49" i="6"/>
  <c r="CT30" i="6"/>
  <c r="CT35" i="6"/>
  <c r="CT18" i="6"/>
  <c r="CT31" i="6"/>
  <c r="EW24" i="6"/>
  <c r="HB7" i="6"/>
  <c r="HC5" i="6"/>
  <c r="EZ5" i="6"/>
  <c r="EY7" i="6"/>
  <c r="CN24" i="13" l="1"/>
  <c r="CN22" i="13"/>
  <c r="CN19" i="13"/>
  <c r="CN20" i="13"/>
  <c r="CN18" i="13"/>
  <c r="CN23" i="13"/>
  <c r="CN17" i="13"/>
  <c r="CN25" i="13"/>
  <c r="CN26" i="13"/>
  <c r="CN21" i="13"/>
  <c r="ER24" i="13"/>
  <c r="ER20" i="13"/>
  <c r="ER18" i="13"/>
  <c r="ER23" i="13"/>
  <c r="ER26" i="13"/>
  <c r="ER17" i="13"/>
  <c r="ER25" i="13"/>
  <c r="ER19" i="13"/>
  <c r="ER21" i="13"/>
  <c r="ER22" i="13"/>
  <c r="GS26" i="13"/>
  <c r="GS23" i="13"/>
  <c r="GS20" i="13"/>
  <c r="GS17" i="13"/>
  <c r="GS19" i="13"/>
  <c r="GS25" i="13"/>
  <c r="GS22" i="13"/>
  <c r="GS18" i="13"/>
  <c r="GS24" i="13"/>
  <c r="GS21" i="13"/>
  <c r="AI3" i="20"/>
  <c r="AK4" i="20"/>
  <c r="GR16" i="13"/>
  <c r="CM16" i="13"/>
  <c r="CO6" i="13"/>
  <c r="CP4" i="13"/>
  <c r="EQ16" i="13"/>
  <c r="ES4" i="13"/>
  <c r="ES6" i="13" s="1"/>
  <c r="GT4" i="13"/>
  <c r="GT6" i="13" s="1"/>
  <c r="CT24" i="6"/>
  <c r="EY55" i="6"/>
  <c r="EY53" i="6"/>
  <c r="EY51" i="6"/>
  <c r="EY56" i="6"/>
  <c r="EY54" i="6"/>
  <c r="EY52" i="6"/>
  <c r="EY50" i="6"/>
  <c r="EY48" i="6"/>
  <c r="EY46" i="6"/>
  <c r="EY44" i="6"/>
  <c r="EY42" i="6"/>
  <c r="EY40" i="6"/>
  <c r="EY38" i="6"/>
  <c r="EY49" i="6"/>
  <c r="EY47" i="6"/>
  <c r="EY45" i="6"/>
  <c r="EY43" i="6"/>
  <c r="EY41" i="6"/>
  <c r="EY37" i="6"/>
  <c r="EY35" i="6"/>
  <c r="EY33" i="6"/>
  <c r="EY39" i="6"/>
  <c r="EY36" i="6"/>
  <c r="EY34" i="6"/>
  <c r="EY32" i="6"/>
  <c r="EY31" i="6"/>
  <c r="EY29" i="6"/>
  <c r="EY27" i="6"/>
  <c r="EY25" i="6"/>
  <c r="EY22" i="6"/>
  <c r="EY20" i="6"/>
  <c r="EY26" i="6"/>
  <c r="EY18" i="6"/>
  <c r="EY28" i="6"/>
  <c r="EY19" i="6"/>
  <c r="EY17" i="6"/>
  <c r="EY30" i="6"/>
  <c r="EY21" i="6"/>
  <c r="EY23" i="6"/>
  <c r="CU56" i="6"/>
  <c r="CU46" i="6"/>
  <c r="CU38" i="6"/>
  <c r="CU23" i="6"/>
  <c r="CU19" i="6"/>
  <c r="CU36" i="6"/>
  <c r="CU17" i="6"/>
  <c r="CU54" i="6"/>
  <c r="CU33" i="6"/>
  <c r="CU53" i="6"/>
  <c r="CU49" i="6"/>
  <c r="CU35" i="6"/>
  <c r="CU20" i="6"/>
  <c r="CU27" i="6"/>
  <c r="CU50" i="6"/>
  <c r="CU32" i="6"/>
  <c r="CU37" i="6"/>
  <c r="CU47" i="6"/>
  <c r="CU29" i="6"/>
  <c r="CU51" i="6"/>
  <c r="CU44" i="6"/>
  <c r="CU30" i="6"/>
  <c r="CU25" i="6"/>
  <c r="CU34" i="6"/>
  <c r="CU48" i="6"/>
  <c r="CU41" i="6"/>
  <c r="CU21" i="6"/>
  <c r="CU43" i="6"/>
  <c r="CU18" i="6"/>
  <c r="CU42" i="6"/>
  <c r="CU39" i="6"/>
  <c r="CU22" i="6"/>
  <c r="CU52" i="6"/>
  <c r="CU31" i="6"/>
  <c r="CU45" i="6"/>
  <c r="CU55" i="6"/>
  <c r="CU26" i="6"/>
  <c r="CU40" i="6"/>
  <c r="CU28" i="6"/>
  <c r="EX24" i="6"/>
  <c r="HB55" i="6"/>
  <c r="HB53" i="6"/>
  <c r="HB51" i="6"/>
  <c r="HB50" i="6"/>
  <c r="HB49" i="6"/>
  <c r="HB47" i="6"/>
  <c r="HB45" i="6"/>
  <c r="HB43" i="6"/>
  <c r="HB41" i="6"/>
  <c r="HB56" i="6"/>
  <c r="HB54" i="6"/>
  <c r="HB52" i="6"/>
  <c r="HB48" i="6"/>
  <c r="HB46" i="6"/>
  <c r="HB44" i="6"/>
  <c r="HB42" i="6"/>
  <c r="HB40" i="6"/>
  <c r="HB38" i="6"/>
  <c r="HB36" i="6"/>
  <c r="HB34" i="6"/>
  <c r="HB32" i="6"/>
  <c r="HB39" i="6"/>
  <c r="HB37" i="6"/>
  <c r="HB35" i="6"/>
  <c r="HB33" i="6"/>
  <c r="HB31" i="6"/>
  <c r="HB30" i="6"/>
  <c r="HB28" i="6"/>
  <c r="HB26" i="6"/>
  <c r="HB29" i="6"/>
  <c r="HB27" i="6"/>
  <c r="HB21" i="6"/>
  <c r="HB23" i="6"/>
  <c r="HB18" i="6"/>
  <c r="HB20" i="6"/>
  <c r="HB22" i="6"/>
  <c r="HB25" i="6"/>
  <c r="HB17" i="6"/>
  <c r="HB19" i="6"/>
  <c r="CW5" i="6"/>
  <c r="CV7" i="6"/>
  <c r="HA24" i="6"/>
  <c r="HC7" i="6"/>
  <c r="HD5" i="6"/>
  <c r="FA5" i="6"/>
  <c r="EZ7" i="6"/>
  <c r="ES25" i="13" l="1"/>
  <c r="ES22" i="13"/>
  <c r="ES19" i="13"/>
  <c r="ES23" i="13"/>
  <c r="ES17" i="13"/>
  <c r="ES24" i="13"/>
  <c r="ES18" i="13"/>
  <c r="ES20" i="13"/>
  <c r="ES21" i="13"/>
  <c r="ES26" i="13"/>
  <c r="CO24" i="13"/>
  <c r="CO23" i="13"/>
  <c r="CO20" i="13"/>
  <c r="CO17" i="13"/>
  <c r="CO26" i="13"/>
  <c r="CO22" i="13"/>
  <c r="CO25" i="13"/>
  <c r="CO19" i="13"/>
  <c r="CO21" i="13"/>
  <c r="CO18" i="13"/>
  <c r="GT25" i="13"/>
  <c r="GT21" i="13"/>
  <c r="GT17" i="13"/>
  <c r="GT18" i="13"/>
  <c r="GT19" i="13"/>
  <c r="GT22" i="13"/>
  <c r="GT26" i="13"/>
  <c r="GT23" i="13"/>
  <c r="GT24" i="13"/>
  <c r="GT20" i="13"/>
  <c r="EY24" i="6"/>
  <c r="AJ3" i="20"/>
  <c r="AL4" i="20"/>
  <c r="CU24" i="6"/>
  <c r="GS16" i="13"/>
  <c r="CN16" i="13"/>
  <c r="CP6" i="13"/>
  <c r="CQ4" i="13"/>
  <c r="ER16" i="13"/>
  <c r="GU4" i="13"/>
  <c r="GU6" i="13" s="1"/>
  <c r="ET4" i="13"/>
  <c r="ET6" i="13" s="1"/>
  <c r="EZ55" i="6"/>
  <c r="EZ53" i="6"/>
  <c r="EZ51" i="6"/>
  <c r="EZ56" i="6"/>
  <c r="EZ54" i="6"/>
  <c r="EZ52" i="6"/>
  <c r="EZ49" i="6"/>
  <c r="EZ47" i="6"/>
  <c r="EZ45" i="6"/>
  <c r="EZ43" i="6"/>
  <c r="EZ41" i="6"/>
  <c r="EZ48" i="6"/>
  <c r="EZ44" i="6"/>
  <c r="EZ38" i="6"/>
  <c r="EZ50" i="6"/>
  <c r="EZ46" i="6"/>
  <c r="EZ42" i="6"/>
  <c r="EZ36" i="6"/>
  <c r="EZ34" i="6"/>
  <c r="EZ32" i="6"/>
  <c r="EZ37" i="6"/>
  <c r="EZ31" i="6"/>
  <c r="EZ29" i="6"/>
  <c r="EZ27" i="6"/>
  <c r="EZ25" i="6"/>
  <c r="EZ22" i="6"/>
  <c r="EZ20" i="6"/>
  <c r="EZ40" i="6"/>
  <c r="EZ35" i="6"/>
  <c r="EZ39" i="6"/>
  <c r="EZ33" i="6"/>
  <c r="EZ30" i="6"/>
  <c r="EZ28" i="6"/>
  <c r="EZ26" i="6"/>
  <c r="EZ23" i="6"/>
  <c r="EZ21" i="6"/>
  <c r="EZ19" i="6"/>
  <c r="EZ17" i="6"/>
  <c r="EZ18" i="6"/>
  <c r="HB24" i="6"/>
  <c r="HC56" i="6"/>
  <c r="HC54" i="6"/>
  <c r="HC52" i="6"/>
  <c r="HC50" i="6"/>
  <c r="HC49" i="6"/>
  <c r="HC47" i="6"/>
  <c r="HC45" i="6"/>
  <c r="HC43" i="6"/>
  <c r="HC41" i="6"/>
  <c r="HC53" i="6"/>
  <c r="HC48" i="6"/>
  <c r="HC46" i="6"/>
  <c r="HC44" i="6"/>
  <c r="HC42" i="6"/>
  <c r="HC55" i="6"/>
  <c r="HC51" i="6"/>
  <c r="HC40" i="6"/>
  <c r="HC38" i="6"/>
  <c r="HC36" i="6"/>
  <c r="HC34" i="6"/>
  <c r="HC32" i="6"/>
  <c r="HC39" i="6"/>
  <c r="HC37" i="6"/>
  <c r="HC35" i="6"/>
  <c r="HC33" i="6"/>
  <c r="HC31" i="6"/>
  <c r="HC29" i="6"/>
  <c r="HC27" i="6"/>
  <c r="HC25" i="6"/>
  <c r="HC22" i="6"/>
  <c r="HC20" i="6"/>
  <c r="HC18" i="6"/>
  <c r="HC23" i="6"/>
  <c r="HC30" i="6"/>
  <c r="HC26" i="6"/>
  <c r="HC17" i="6"/>
  <c r="HC19" i="6"/>
  <c r="HC28" i="6"/>
  <c r="HC21" i="6"/>
  <c r="CV53" i="6"/>
  <c r="CV30" i="6"/>
  <c r="CV34" i="6"/>
  <c r="CV29" i="6"/>
  <c r="CV27" i="6"/>
  <c r="CV44" i="6"/>
  <c r="CV55" i="6"/>
  <c r="CV50" i="6"/>
  <c r="CV39" i="6"/>
  <c r="CV17" i="6"/>
  <c r="CV31" i="6"/>
  <c r="CV52" i="6"/>
  <c r="CV47" i="6"/>
  <c r="CV38" i="6"/>
  <c r="CV28" i="6"/>
  <c r="CV26" i="6"/>
  <c r="CV22" i="6"/>
  <c r="CV54" i="6"/>
  <c r="CV41" i="6"/>
  <c r="CV32" i="6"/>
  <c r="CV43" i="6"/>
  <c r="CV19" i="6"/>
  <c r="CV49" i="6"/>
  <c r="CV35" i="6"/>
  <c r="CV51" i="6"/>
  <c r="CV46" i="6"/>
  <c r="CV42" i="6"/>
  <c r="CV40" i="6"/>
  <c r="CV25" i="6"/>
  <c r="CV48" i="6"/>
  <c r="CV36" i="6"/>
  <c r="CV45" i="6"/>
  <c r="CV23" i="6"/>
  <c r="CV21" i="6"/>
  <c r="CV56" i="6"/>
  <c r="CV33" i="6"/>
  <c r="CV37" i="6"/>
  <c r="CV20" i="6"/>
  <c r="CV18" i="6"/>
  <c r="CX5" i="6"/>
  <c r="CW7" i="6"/>
  <c r="HD7" i="6"/>
  <c r="HE5" i="6"/>
  <c r="FB5" i="6"/>
  <c r="FA7" i="6"/>
  <c r="GU26" i="13" l="1"/>
  <c r="GU23" i="13"/>
  <c r="GU20" i="13"/>
  <c r="GU17" i="13"/>
  <c r="GU24" i="13"/>
  <c r="GU25" i="13"/>
  <c r="GU22" i="13"/>
  <c r="GU18" i="13"/>
  <c r="GU19" i="13"/>
  <c r="GU21" i="13"/>
  <c r="CP24" i="13"/>
  <c r="CP19" i="13"/>
  <c r="CP23" i="13"/>
  <c r="CP25" i="13"/>
  <c r="CP26" i="13"/>
  <c r="CP21" i="13"/>
  <c r="CP22" i="13"/>
  <c r="CP17" i="13"/>
  <c r="CP20" i="13"/>
  <c r="CP18" i="13"/>
  <c r="ET26" i="13"/>
  <c r="ET23" i="13"/>
  <c r="ET20" i="13"/>
  <c r="ET19" i="13"/>
  <c r="ET21" i="13"/>
  <c r="ET22" i="13"/>
  <c r="ET24" i="13"/>
  <c r="ET18" i="13"/>
  <c r="ET25" i="13"/>
  <c r="ET17" i="13"/>
  <c r="AK3" i="20"/>
  <c r="AM4" i="20"/>
  <c r="CO16" i="13"/>
  <c r="ES16" i="13"/>
  <c r="GT16" i="13"/>
  <c r="CQ6" i="13"/>
  <c r="CR4" i="13"/>
  <c r="EU4" i="13"/>
  <c r="EU6" i="13" s="1"/>
  <c r="GV4" i="13"/>
  <c r="GV6" i="13" s="1"/>
  <c r="HD56" i="6"/>
  <c r="HD54" i="6"/>
  <c r="HD52" i="6"/>
  <c r="HD50" i="6"/>
  <c r="HD55" i="6"/>
  <c r="HD53" i="6"/>
  <c r="HD51" i="6"/>
  <c r="HD43" i="6"/>
  <c r="HD41" i="6"/>
  <c r="HD46" i="6"/>
  <c r="HD40" i="6"/>
  <c r="HD38" i="6"/>
  <c r="HD36" i="6"/>
  <c r="HD34" i="6"/>
  <c r="HD32" i="6"/>
  <c r="HD49" i="6"/>
  <c r="HD44" i="6"/>
  <c r="HD47" i="6"/>
  <c r="HD42" i="6"/>
  <c r="HD39" i="6"/>
  <c r="HD45" i="6"/>
  <c r="HD48" i="6"/>
  <c r="HD35" i="6"/>
  <c r="HD29" i="6"/>
  <c r="HD27" i="6"/>
  <c r="HD25" i="6"/>
  <c r="HD22" i="6"/>
  <c r="HD20" i="6"/>
  <c r="HD18" i="6"/>
  <c r="HD33" i="6"/>
  <c r="HD31" i="6"/>
  <c r="HD30" i="6"/>
  <c r="HD28" i="6"/>
  <c r="HD26" i="6"/>
  <c r="HD23" i="6"/>
  <c r="HD21" i="6"/>
  <c r="HD19" i="6"/>
  <c r="HD17" i="6"/>
  <c r="HD37" i="6"/>
  <c r="CV24" i="6"/>
  <c r="HC24" i="6"/>
  <c r="FA56" i="6"/>
  <c r="FA54" i="6"/>
  <c r="FA52" i="6"/>
  <c r="FA55" i="6"/>
  <c r="FA53" i="6"/>
  <c r="FA51" i="6"/>
  <c r="FA38" i="6"/>
  <c r="FA47" i="6"/>
  <c r="FA43" i="6"/>
  <c r="FA39" i="6"/>
  <c r="FA50" i="6"/>
  <c r="FA46" i="6"/>
  <c r="FA49" i="6"/>
  <c r="FA45" i="6"/>
  <c r="FA41" i="6"/>
  <c r="FA48" i="6"/>
  <c r="FA44" i="6"/>
  <c r="FA40" i="6"/>
  <c r="FA37" i="6"/>
  <c r="FA35" i="6"/>
  <c r="FA33" i="6"/>
  <c r="FA34" i="6"/>
  <c r="FA31" i="6"/>
  <c r="FA29" i="6"/>
  <c r="FA27" i="6"/>
  <c r="FA25" i="6"/>
  <c r="FA22" i="6"/>
  <c r="FA20" i="6"/>
  <c r="FA32" i="6"/>
  <c r="FA30" i="6"/>
  <c r="FA28" i="6"/>
  <c r="FA26" i="6"/>
  <c r="FA23" i="6"/>
  <c r="FA21" i="6"/>
  <c r="FA42" i="6"/>
  <c r="FA36" i="6"/>
  <c r="FA19" i="6"/>
  <c r="FA17" i="6"/>
  <c r="FA18" i="6"/>
  <c r="CW54" i="6"/>
  <c r="CW41" i="6"/>
  <c r="CW38" i="6"/>
  <c r="CW31" i="6"/>
  <c r="CW39" i="6"/>
  <c r="CW18" i="6"/>
  <c r="CW51" i="6"/>
  <c r="CW55" i="6"/>
  <c r="CW35" i="6"/>
  <c r="CW28" i="6"/>
  <c r="CW26" i="6"/>
  <c r="CW48" i="6"/>
  <c r="CW52" i="6"/>
  <c r="CW32" i="6"/>
  <c r="CW17" i="6"/>
  <c r="CW22" i="6"/>
  <c r="CW56" i="6"/>
  <c r="CW49" i="6"/>
  <c r="CW29" i="6"/>
  <c r="CW43" i="6"/>
  <c r="CW53" i="6"/>
  <c r="CW36" i="6"/>
  <c r="CW42" i="6"/>
  <c r="CW40" i="6"/>
  <c r="CW33" i="6"/>
  <c r="CW45" i="6"/>
  <c r="CW21" i="6"/>
  <c r="CW19" i="6"/>
  <c r="CW27" i="6"/>
  <c r="CW50" i="6"/>
  <c r="CW23" i="6"/>
  <c r="CW44" i="6"/>
  <c r="CW46" i="6"/>
  <c r="CW47" i="6"/>
  <c r="CW30" i="6"/>
  <c r="CW37" i="6"/>
  <c r="CW20" i="6"/>
  <c r="CW25" i="6"/>
  <c r="CW34" i="6"/>
  <c r="CY5" i="6"/>
  <c r="CX7" i="6"/>
  <c r="EZ24" i="6"/>
  <c r="HE7" i="6"/>
  <c r="HF5" i="6"/>
  <c r="FC5" i="6"/>
  <c r="FB7" i="6"/>
  <c r="GV24" i="13" l="1"/>
  <c r="GV21" i="13"/>
  <c r="GV18" i="13"/>
  <c r="GV20" i="13"/>
  <c r="GV22" i="13"/>
  <c r="GV26" i="13"/>
  <c r="GV23" i="13"/>
  <c r="GV25" i="13"/>
  <c r="GV19" i="13"/>
  <c r="GV17" i="13"/>
  <c r="CQ25" i="13"/>
  <c r="CQ23" i="13"/>
  <c r="CQ20" i="13"/>
  <c r="CQ26" i="13"/>
  <c r="CQ24" i="13"/>
  <c r="CQ19" i="13"/>
  <c r="CQ21" i="13"/>
  <c r="CQ22" i="13"/>
  <c r="CQ18" i="13"/>
  <c r="CQ17" i="13"/>
  <c r="EU24" i="13"/>
  <c r="EU21" i="13"/>
  <c r="EU18" i="13"/>
  <c r="EU25" i="13"/>
  <c r="EU26" i="13"/>
  <c r="EU23" i="13"/>
  <c r="EU19" i="13"/>
  <c r="EU17" i="13"/>
  <c r="EU20" i="13"/>
  <c r="EU22" i="13"/>
  <c r="AL3" i="20"/>
  <c r="AN4" i="20"/>
  <c r="GU16" i="13"/>
  <c r="CP16" i="13"/>
  <c r="CR6" i="13"/>
  <c r="CS4" i="13"/>
  <c r="ET16" i="13"/>
  <c r="GW4" i="13"/>
  <c r="GW6" i="13" s="1"/>
  <c r="EV4" i="13"/>
  <c r="EV6" i="13" s="1"/>
  <c r="FB56" i="6"/>
  <c r="FB54" i="6"/>
  <c r="FB52" i="6"/>
  <c r="FB55" i="6"/>
  <c r="FB53" i="6"/>
  <c r="FB51" i="6"/>
  <c r="FB50" i="6"/>
  <c r="FB48" i="6"/>
  <c r="FB46" i="6"/>
  <c r="FB44" i="6"/>
  <c r="FB42" i="6"/>
  <c r="FB40" i="6"/>
  <c r="FB38" i="6"/>
  <c r="FB47" i="6"/>
  <c r="FB43" i="6"/>
  <c r="FB39" i="6"/>
  <c r="FB36" i="6"/>
  <c r="FB34" i="6"/>
  <c r="FB32" i="6"/>
  <c r="FB49" i="6"/>
  <c r="FB45" i="6"/>
  <c r="FB41" i="6"/>
  <c r="FB37" i="6"/>
  <c r="FB35" i="6"/>
  <c r="FB33" i="6"/>
  <c r="FB31" i="6"/>
  <c r="FB30" i="6"/>
  <c r="FB28" i="6"/>
  <c r="FB20" i="6"/>
  <c r="FB19" i="6"/>
  <c r="FB17" i="6"/>
  <c r="FB22" i="6"/>
  <c r="FB25" i="6"/>
  <c r="FB27" i="6"/>
  <c r="FB29" i="6"/>
  <c r="FB21" i="6"/>
  <c r="FB18" i="6"/>
  <c r="FB23" i="6"/>
  <c r="FB26" i="6"/>
  <c r="CX41" i="6"/>
  <c r="CX46" i="6"/>
  <c r="CX42" i="6"/>
  <c r="CX35" i="6"/>
  <c r="CX43" i="6"/>
  <c r="CX53" i="6"/>
  <c r="CX21" i="6"/>
  <c r="CX56" i="6"/>
  <c r="CX30" i="6"/>
  <c r="CX27" i="6"/>
  <c r="CX44" i="6"/>
  <c r="CX19" i="6"/>
  <c r="CX39" i="6"/>
  <c r="CX32" i="6"/>
  <c r="CX40" i="6"/>
  <c r="CX26" i="6"/>
  <c r="CX33" i="6"/>
  <c r="CX29" i="6"/>
  <c r="CX22" i="6"/>
  <c r="CX49" i="6"/>
  <c r="CX28" i="6"/>
  <c r="CX36" i="6"/>
  <c r="CX54" i="6"/>
  <c r="CX52" i="6"/>
  <c r="CX37" i="6"/>
  <c r="CX23" i="6"/>
  <c r="CX31" i="6"/>
  <c r="CX38" i="6"/>
  <c r="CX18" i="6"/>
  <c r="CX51" i="6"/>
  <c r="CX55" i="6"/>
  <c r="CX34" i="6"/>
  <c r="CX20" i="6"/>
  <c r="CX25" i="6"/>
  <c r="CX48" i="6"/>
  <c r="CX17" i="6"/>
  <c r="CX50" i="6"/>
  <c r="CX45" i="6"/>
  <c r="CX47" i="6"/>
  <c r="FA24" i="6"/>
  <c r="CZ5" i="6"/>
  <c r="CY7" i="6"/>
  <c r="HD24" i="6"/>
  <c r="CW24" i="6"/>
  <c r="HE56" i="6"/>
  <c r="HE54" i="6"/>
  <c r="HE52" i="6"/>
  <c r="HE50" i="6"/>
  <c r="HE55" i="6"/>
  <c r="HE53" i="6"/>
  <c r="HE51" i="6"/>
  <c r="HE48" i="6"/>
  <c r="HE46" i="6"/>
  <c r="HE44" i="6"/>
  <c r="HE42" i="6"/>
  <c r="HE40" i="6"/>
  <c r="HE49" i="6"/>
  <c r="HE47" i="6"/>
  <c r="HE45" i="6"/>
  <c r="HE43" i="6"/>
  <c r="HE41" i="6"/>
  <c r="HE38" i="6"/>
  <c r="HE39" i="6"/>
  <c r="HE37" i="6"/>
  <c r="HE35" i="6"/>
  <c r="HE33" i="6"/>
  <c r="HE31" i="6"/>
  <c r="HE32" i="6"/>
  <c r="HE29" i="6"/>
  <c r="HE27" i="6"/>
  <c r="HE25" i="6"/>
  <c r="HE22" i="6"/>
  <c r="HE20" i="6"/>
  <c r="HE18" i="6"/>
  <c r="HE36" i="6"/>
  <c r="HE30" i="6"/>
  <c r="HE28" i="6"/>
  <c r="HE26" i="6"/>
  <c r="HE23" i="6"/>
  <c r="HE21" i="6"/>
  <c r="HE19" i="6"/>
  <c r="HE34" i="6"/>
  <c r="HE17" i="6"/>
  <c r="HF7" i="6"/>
  <c r="HG5" i="6"/>
  <c r="FC7" i="6"/>
  <c r="FD5" i="6"/>
  <c r="EV23" i="13" l="1"/>
  <c r="EV19" i="13"/>
  <c r="EV24" i="13"/>
  <c r="EV25" i="13"/>
  <c r="EV18" i="13"/>
  <c r="EV21" i="13"/>
  <c r="EV26" i="13"/>
  <c r="EV20" i="13"/>
  <c r="EV17" i="13"/>
  <c r="EV22" i="13"/>
  <c r="GW25" i="13"/>
  <c r="GW22" i="13"/>
  <c r="GW19" i="13"/>
  <c r="GW26" i="13"/>
  <c r="GW18" i="13"/>
  <c r="GW20" i="13"/>
  <c r="GW21" i="13"/>
  <c r="GW23" i="13"/>
  <c r="GW24" i="13"/>
  <c r="GW17" i="13"/>
  <c r="CR26" i="13"/>
  <c r="CR25" i="13"/>
  <c r="CR21" i="13"/>
  <c r="CR18" i="13"/>
  <c r="CR22" i="13"/>
  <c r="CR23" i="13"/>
  <c r="CR19" i="13"/>
  <c r="CR20" i="13"/>
  <c r="CR24" i="13"/>
  <c r="CR17" i="13"/>
  <c r="AM3" i="20"/>
  <c r="AO4" i="20"/>
  <c r="FB24" i="6"/>
  <c r="GV16" i="13"/>
  <c r="CS6" i="13"/>
  <c r="CT4" i="13"/>
  <c r="CQ16" i="13"/>
  <c r="EU16" i="13"/>
  <c r="EW4" i="13"/>
  <c r="EW6" i="13" s="1"/>
  <c r="GX4" i="13"/>
  <c r="GX6" i="13" s="1"/>
  <c r="FC56" i="6"/>
  <c r="FC54" i="6"/>
  <c r="FC52" i="6"/>
  <c r="FC55" i="6"/>
  <c r="FC53" i="6"/>
  <c r="FC51" i="6"/>
  <c r="FC49" i="6"/>
  <c r="FC47" i="6"/>
  <c r="FC45" i="6"/>
  <c r="FC43" i="6"/>
  <c r="FC41" i="6"/>
  <c r="FC39" i="6"/>
  <c r="FC50" i="6"/>
  <c r="FC48" i="6"/>
  <c r="FC46" i="6"/>
  <c r="FC44" i="6"/>
  <c r="FC42" i="6"/>
  <c r="FC40" i="6"/>
  <c r="FC36" i="6"/>
  <c r="FC34" i="6"/>
  <c r="FC32" i="6"/>
  <c r="FC37" i="6"/>
  <c r="FC35" i="6"/>
  <c r="FC33" i="6"/>
  <c r="FC30" i="6"/>
  <c r="FC28" i="6"/>
  <c r="FC26" i="6"/>
  <c r="FC23" i="6"/>
  <c r="FC21" i="6"/>
  <c r="FC38" i="6"/>
  <c r="FC20" i="6"/>
  <c r="FC19" i="6"/>
  <c r="FC17" i="6"/>
  <c r="FC22" i="6"/>
  <c r="FC25" i="6"/>
  <c r="FC27" i="6"/>
  <c r="FC29" i="6"/>
  <c r="FC18" i="6"/>
  <c r="FC31" i="6"/>
  <c r="CY53" i="6"/>
  <c r="CY46" i="6"/>
  <c r="CY42" i="6"/>
  <c r="CY40" i="6"/>
  <c r="CY50" i="6"/>
  <c r="CY43" i="6"/>
  <c r="CY51" i="6"/>
  <c r="CY23" i="6"/>
  <c r="CY33" i="6"/>
  <c r="CY56" i="6"/>
  <c r="CY49" i="6"/>
  <c r="CY48" i="6"/>
  <c r="CY54" i="6"/>
  <c r="CY19" i="6"/>
  <c r="CY47" i="6"/>
  <c r="CY39" i="6"/>
  <c r="CY45" i="6"/>
  <c r="CY20" i="6"/>
  <c r="CY27" i="6"/>
  <c r="CY44" i="6"/>
  <c r="CY37" i="6"/>
  <c r="CY17" i="6"/>
  <c r="CY38" i="6"/>
  <c r="CY25" i="6"/>
  <c r="CY41" i="6"/>
  <c r="CY35" i="6"/>
  <c r="CY34" i="6"/>
  <c r="CY36" i="6"/>
  <c r="CY21" i="6"/>
  <c r="CY55" i="6"/>
  <c r="CY32" i="6"/>
  <c r="CY31" i="6"/>
  <c r="CY26" i="6"/>
  <c r="CY18" i="6"/>
  <c r="CY52" i="6"/>
  <c r="CY29" i="6"/>
  <c r="CY28" i="6"/>
  <c r="CY22" i="6"/>
  <c r="CY30" i="6"/>
  <c r="CZ7" i="6"/>
  <c r="DA5" i="6"/>
  <c r="HF56" i="6"/>
  <c r="HF54" i="6"/>
  <c r="HF52" i="6"/>
  <c r="HF53" i="6"/>
  <c r="HF50" i="6"/>
  <c r="HF48" i="6"/>
  <c r="HF46" i="6"/>
  <c r="HF44" i="6"/>
  <c r="HF42" i="6"/>
  <c r="HF40" i="6"/>
  <c r="HF51" i="6"/>
  <c r="HF49" i="6"/>
  <c r="HF47" i="6"/>
  <c r="HF45" i="6"/>
  <c r="HF43" i="6"/>
  <c r="HF55" i="6"/>
  <c r="HF39" i="6"/>
  <c r="HF37" i="6"/>
  <c r="HF35" i="6"/>
  <c r="HF33" i="6"/>
  <c r="HF31" i="6"/>
  <c r="HF41" i="6"/>
  <c r="HF38" i="6"/>
  <c r="HF36" i="6"/>
  <c r="HF34" i="6"/>
  <c r="HF32" i="6"/>
  <c r="HF30" i="6"/>
  <c r="HF29" i="6"/>
  <c r="HF27" i="6"/>
  <c r="HF28" i="6"/>
  <c r="HF26" i="6"/>
  <c r="HF18" i="6"/>
  <c r="HF17" i="6"/>
  <c r="HF20" i="6"/>
  <c r="HF22" i="6"/>
  <c r="HF25" i="6"/>
  <c r="HF19" i="6"/>
  <c r="HF21" i="6"/>
  <c r="HF23" i="6"/>
  <c r="HE24" i="6"/>
  <c r="CX24" i="6"/>
  <c r="HG7" i="6"/>
  <c r="HH5" i="6"/>
  <c r="FD7" i="6"/>
  <c r="FE5" i="6"/>
  <c r="CS22" i="13" l="1"/>
  <c r="CS19" i="13"/>
  <c r="CS23" i="13"/>
  <c r="CS25" i="13"/>
  <c r="CS26" i="13"/>
  <c r="CS20" i="13"/>
  <c r="CS18" i="13"/>
  <c r="CS21" i="13"/>
  <c r="CS24" i="13"/>
  <c r="CS17" i="13"/>
  <c r="GX24" i="13"/>
  <c r="GX20" i="13"/>
  <c r="GX23" i="13"/>
  <c r="GX26" i="13"/>
  <c r="GX25" i="13"/>
  <c r="GX18" i="13"/>
  <c r="GX19" i="13"/>
  <c r="GX22" i="13"/>
  <c r="GX21" i="13"/>
  <c r="GX17" i="13"/>
  <c r="EW24" i="13"/>
  <c r="EW21" i="13"/>
  <c r="EW26" i="13"/>
  <c r="EW22" i="13"/>
  <c r="EW19" i="13"/>
  <c r="EW18" i="13"/>
  <c r="EW17" i="13"/>
  <c r="EW25" i="13"/>
  <c r="EW20" i="13"/>
  <c r="EW23" i="13"/>
  <c r="AN3" i="20"/>
  <c r="AP4" i="20"/>
  <c r="GW16" i="13"/>
  <c r="CR16" i="13"/>
  <c r="CT6" i="13"/>
  <c r="CU4" i="13"/>
  <c r="EV16" i="13"/>
  <c r="GY4" i="13"/>
  <c r="GY6" i="13" s="1"/>
  <c r="EX4" i="13"/>
  <c r="EX6" i="13" s="1"/>
  <c r="FD56" i="6"/>
  <c r="FD54" i="6"/>
  <c r="FD52" i="6"/>
  <c r="FD55" i="6"/>
  <c r="FD53" i="6"/>
  <c r="FD51" i="6"/>
  <c r="FD50" i="6"/>
  <c r="FD48" i="6"/>
  <c r="FD46" i="6"/>
  <c r="FD44" i="6"/>
  <c r="FD42" i="6"/>
  <c r="FD40" i="6"/>
  <c r="FD47" i="6"/>
  <c r="FD43" i="6"/>
  <c r="FD49" i="6"/>
  <c r="FD45" i="6"/>
  <c r="FD41" i="6"/>
  <c r="FD37" i="6"/>
  <c r="FD35" i="6"/>
  <c r="FD33" i="6"/>
  <c r="FD38" i="6"/>
  <c r="FD32" i="6"/>
  <c r="FD30" i="6"/>
  <c r="FD28" i="6"/>
  <c r="FD26" i="6"/>
  <c r="FD23" i="6"/>
  <c r="FD21" i="6"/>
  <c r="FD39" i="6"/>
  <c r="FD36" i="6"/>
  <c r="FD31" i="6"/>
  <c r="FD29" i="6"/>
  <c r="FD27" i="6"/>
  <c r="FD25" i="6"/>
  <c r="FD22" i="6"/>
  <c r="FD20" i="6"/>
  <c r="FD18" i="6"/>
  <c r="FD34" i="6"/>
  <c r="FD19" i="6"/>
  <c r="FD17" i="6"/>
  <c r="FC24" i="6"/>
  <c r="HG55" i="6"/>
  <c r="HG53" i="6"/>
  <c r="HG51" i="6"/>
  <c r="HG48" i="6"/>
  <c r="HG46" i="6"/>
  <c r="HG44" i="6"/>
  <c r="HG42" i="6"/>
  <c r="HG40" i="6"/>
  <c r="HG56" i="6"/>
  <c r="HG52" i="6"/>
  <c r="HG49" i="6"/>
  <c r="HG47" i="6"/>
  <c r="HG45" i="6"/>
  <c r="HG43" i="6"/>
  <c r="HG50" i="6"/>
  <c r="HG39" i="6"/>
  <c r="HG37" i="6"/>
  <c r="HG35" i="6"/>
  <c r="HG33" i="6"/>
  <c r="HG31" i="6"/>
  <c r="HG54" i="6"/>
  <c r="HG41" i="6"/>
  <c r="HG38" i="6"/>
  <c r="HG36" i="6"/>
  <c r="HG34" i="6"/>
  <c r="HG32" i="6"/>
  <c r="HG28" i="6"/>
  <c r="HG26" i="6"/>
  <c r="HG23" i="6"/>
  <c r="HG21" i="6"/>
  <c r="HG19" i="6"/>
  <c r="HG30" i="6"/>
  <c r="HG29" i="6"/>
  <c r="HG18" i="6"/>
  <c r="HG17" i="6"/>
  <c r="HG20" i="6"/>
  <c r="HG22" i="6"/>
  <c r="HG25" i="6"/>
  <c r="HG27" i="6"/>
  <c r="DA7" i="6"/>
  <c r="DB5" i="6"/>
  <c r="CZ19" i="6"/>
  <c r="CZ35" i="6"/>
  <c r="CZ30" i="6"/>
  <c r="CZ54" i="6"/>
  <c r="CZ52" i="6"/>
  <c r="CZ32" i="6"/>
  <c r="CZ31" i="6"/>
  <c r="CZ27" i="6"/>
  <c r="CZ48" i="6"/>
  <c r="CZ46" i="6"/>
  <c r="CZ41" i="6"/>
  <c r="CZ53" i="6"/>
  <c r="CZ42" i="6"/>
  <c r="CZ23" i="6"/>
  <c r="CZ34" i="6"/>
  <c r="CZ51" i="6"/>
  <c r="CZ49" i="6"/>
  <c r="CZ29" i="6"/>
  <c r="CZ36" i="6"/>
  <c r="CZ25" i="6"/>
  <c r="CZ21" i="6"/>
  <c r="CZ40" i="6"/>
  <c r="CZ26" i="6"/>
  <c r="CZ33" i="6"/>
  <c r="CZ47" i="6"/>
  <c r="CZ38" i="6"/>
  <c r="CZ37" i="6"/>
  <c r="CZ17" i="6"/>
  <c r="CZ55" i="6"/>
  <c r="CZ56" i="6"/>
  <c r="CZ43" i="6"/>
  <c r="CZ44" i="6"/>
  <c r="CZ18" i="6"/>
  <c r="CZ28" i="6"/>
  <c r="CZ39" i="6"/>
  <c r="CZ20" i="6"/>
  <c r="CZ45" i="6"/>
  <c r="CZ50" i="6"/>
  <c r="CZ22" i="6"/>
  <c r="CY24" i="6"/>
  <c r="HF24" i="6"/>
  <c r="HI5" i="6"/>
  <c r="HH7" i="6"/>
  <c r="FE7" i="6"/>
  <c r="FF5" i="6"/>
  <c r="CT25" i="13" l="1"/>
  <c r="CT24" i="13"/>
  <c r="CT19" i="13"/>
  <c r="CT22" i="13"/>
  <c r="CT17" i="13"/>
  <c r="CT18" i="13"/>
  <c r="CT26" i="13"/>
  <c r="CT20" i="13"/>
  <c r="CT23" i="13"/>
  <c r="CT21" i="13"/>
  <c r="EX25" i="13"/>
  <c r="EX22" i="13"/>
  <c r="EX19" i="13"/>
  <c r="EX18" i="13"/>
  <c r="EX17" i="13"/>
  <c r="EX20" i="13"/>
  <c r="EX26" i="13"/>
  <c r="EX24" i="13"/>
  <c r="EX21" i="13"/>
  <c r="EX23" i="13"/>
  <c r="GY25" i="13"/>
  <c r="GY22" i="13"/>
  <c r="GY19" i="13"/>
  <c r="GY23" i="13"/>
  <c r="GY24" i="13"/>
  <c r="GY17" i="13"/>
  <c r="GY26" i="13"/>
  <c r="GY20" i="13"/>
  <c r="GY21" i="13"/>
  <c r="GY18" i="13"/>
  <c r="AO3" i="20"/>
  <c r="AQ4" i="20"/>
  <c r="FD24" i="6"/>
  <c r="GX16" i="13"/>
  <c r="CS16" i="13"/>
  <c r="CU6" i="13"/>
  <c r="CV4" i="13"/>
  <c r="EW16" i="13"/>
  <c r="EY4" i="13"/>
  <c r="EY6" i="13" s="1"/>
  <c r="GZ4" i="13"/>
  <c r="GZ6" i="13" s="1"/>
  <c r="FE55" i="6"/>
  <c r="FE53" i="6"/>
  <c r="FE51" i="6"/>
  <c r="FE56" i="6"/>
  <c r="FE54" i="6"/>
  <c r="FE52" i="6"/>
  <c r="FE50" i="6"/>
  <c r="FE46" i="6"/>
  <c r="FE42" i="6"/>
  <c r="FE49" i="6"/>
  <c r="FE45" i="6"/>
  <c r="FE48" i="6"/>
  <c r="FE44" i="6"/>
  <c r="FE40" i="6"/>
  <c r="FE38" i="6"/>
  <c r="FE47" i="6"/>
  <c r="FE43" i="6"/>
  <c r="FE39" i="6"/>
  <c r="FE36" i="6"/>
  <c r="FE34" i="6"/>
  <c r="FE32" i="6"/>
  <c r="FE37" i="6"/>
  <c r="FE30" i="6"/>
  <c r="FE28" i="6"/>
  <c r="FE26" i="6"/>
  <c r="FE23" i="6"/>
  <c r="FE21" i="6"/>
  <c r="FE35" i="6"/>
  <c r="FE41" i="6"/>
  <c r="FE33" i="6"/>
  <c r="FE31" i="6"/>
  <c r="FE29" i="6"/>
  <c r="FE27" i="6"/>
  <c r="FE25" i="6"/>
  <c r="FE22" i="6"/>
  <c r="FE20" i="6"/>
  <c r="FE18" i="6"/>
  <c r="FE19" i="6"/>
  <c r="FE17" i="6"/>
  <c r="HH55" i="6"/>
  <c r="HH53" i="6"/>
  <c r="HH51" i="6"/>
  <c r="HH56" i="6"/>
  <c r="HH54" i="6"/>
  <c r="HH50" i="6"/>
  <c r="HH46" i="6"/>
  <c r="HH40" i="6"/>
  <c r="HH49" i="6"/>
  <c r="HH39" i="6"/>
  <c r="HH37" i="6"/>
  <c r="HH35" i="6"/>
  <c r="HH33" i="6"/>
  <c r="HH31" i="6"/>
  <c r="HH44" i="6"/>
  <c r="HH52" i="6"/>
  <c r="HH47" i="6"/>
  <c r="HH42" i="6"/>
  <c r="HH45" i="6"/>
  <c r="HH41" i="6"/>
  <c r="HH38" i="6"/>
  <c r="HH48" i="6"/>
  <c r="HH43" i="6"/>
  <c r="HH28" i="6"/>
  <c r="HH26" i="6"/>
  <c r="HH23" i="6"/>
  <c r="HH21" i="6"/>
  <c r="HH19" i="6"/>
  <c r="HH36" i="6"/>
  <c r="HH30" i="6"/>
  <c r="HH34" i="6"/>
  <c r="HH29" i="6"/>
  <c r="HH27" i="6"/>
  <c r="HH25" i="6"/>
  <c r="HH22" i="6"/>
  <c r="HH20" i="6"/>
  <c r="HH18" i="6"/>
  <c r="HH32" i="6"/>
  <c r="HH17" i="6"/>
  <c r="DC5" i="6"/>
  <c r="DB7" i="6"/>
  <c r="DA55" i="6"/>
  <c r="DA48" i="6"/>
  <c r="DA42" i="6"/>
  <c r="DA18" i="6"/>
  <c r="DA49" i="6"/>
  <c r="DA37" i="6"/>
  <c r="DA20" i="6"/>
  <c r="DA26" i="6"/>
  <c r="DA46" i="6"/>
  <c r="DA35" i="6"/>
  <c r="DA34" i="6"/>
  <c r="DA22" i="6"/>
  <c r="DA17" i="6"/>
  <c r="DA29" i="6"/>
  <c r="DA27" i="6"/>
  <c r="DA50" i="6"/>
  <c r="DA41" i="6"/>
  <c r="DA25" i="6"/>
  <c r="DA30" i="6"/>
  <c r="DA39" i="6"/>
  <c r="DA56" i="6"/>
  <c r="DA43" i="6"/>
  <c r="DA32" i="6"/>
  <c r="DA31" i="6"/>
  <c r="DA19" i="6"/>
  <c r="DA53" i="6"/>
  <c r="DA40" i="6"/>
  <c r="DA28" i="6"/>
  <c r="DA54" i="6"/>
  <c r="DA36" i="6"/>
  <c r="DA52" i="6"/>
  <c r="DA45" i="6"/>
  <c r="DA23" i="6"/>
  <c r="DA38" i="6"/>
  <c r="DA47" i="6"/>
  <c r="DA51" i="6"/>
  <c r="DA44" i="6"/>
  <c r="DA33" i="6"/>
  <c r="DA21" i="6"/>
  <c r="CZ24" i="6"/>
  <c r="HG24" i="6"/>
  <c r="HJ5" i="6"/>
  <c r="HI7" i="6"/>
  <c r="FF7" i="6"/>
  <c r="FG5" i="6"/>
  <c r="CU24" i="13" l="1"/>
  <c r="CU22" i="13"/>
  <c r="CU25" i="13"/>
  <c r="CU17" i="13"/>
  <c r="CU20" i="13"/>
  <c r="CU26" i="13"/>
  <c r="CU21" i="13"/>
  <c r="CU23" i="13"/>
  <c r="CU19" i="13"/>
  <c r="CU18" i="13"/>
  <c r="GZ26" i="13"/>
  <c r="GZ23" i="13"/>
  <c r="GZ20" i="13"/>
  <c r="GZ17" i="13"/>
  <c r="GZ19" i="13"/>
  <c r="GZ21" i="13"/>
  <c r="GZ25" i="13"/>
  <c r="GZ22" i="13"/>
  <c r="GZ24" i="13"/>
  <c r="GZ18" i="13"/>
  <c r="EY26" i="13"/>
  <c r="EY23" i="13"/>
  <c r="EY20" i="13"/>
  <c r="EY24" i="13"/>
  <c r="EY21" i="13"/>
  <c r="EY18" i="13"/>
  <c r="EY25" i="13"/>
  <c r="EY19" i="13"/>
  <c r="EY17" i="13"/>
  <c r="EY22" i="13"/>
  <c r="AP3" i="20"/>
  <c r="AR4" i="20"/>
  <c r="GY16" i="13"/>
  <c r="CT16" i="13"/>
  <c r="CV6" i="13"/>
  <c r="CW4" i="13"/>
  <c r="EX16" i="13"/>
  <c r="EZ4" i="13"/>
  <c r="EZ6" i="13" s="1"/>
  <c r="HA4" i="13"/>
  <c r="HA6" i="13" s="1"/>
  <c r="DA24" i="6"/>
  <c r="HI55" i="6"/>
  <c r="HI53" i="6"/>
  <c r="HI51" i="6"/>
  <c r="HI56" i="6"/>
  <c r="HI54" i="6"/>
  <c r="HI52" i="6"/>
  <c r="HI50" i="6"/>
  <c r="HI49" i="6"/>
  <c r="HI47" i="6"/>
  <c r="HI45" i="6"/>
  <c r="HI43" i="6"/>
  <c r="HI41" i="6"/>
  <c r="HI48" i="6"/>
  <c r="HI46" i="6"/>
  <c r="HI44" i="6"/>
  <c r="HI42" i="6"/>
  <c r="HI40" i="6"/>
  <c r="HI39" i="6"/>
  <c r="HI38" i="6"/>
  <c r="HI36" i="6"/>
  <c r="HI34" i="6"/>
  <c r="HI32" i="6"/>
  <c r="HI30" i="6"/>
  <c r="HI35" i="6"/>
  <c r="HI28" i="6"/>
  <c r="HI26" i="6"/>
  <c r="HI23" i="6"/>
  <c r="HI21" i="6"/>
  <c r="HI19" i="6"/>
  <c r="HI33" i="6"/>
  <c r="HI31" i="6"/>
  <c r="HI29" i="6"/>
  <c r="HI27" i="6"/>
  <c r="HI25" i="6"/>
  <c r="HI22" i="6"/>
  <c r="HI20" i="6"/>
  <c r="HI18" i="6"/>
  <c r="HI37" i="6"/>
  <c r="HI17" i="6"/>
  <c r="DB38" i="6"/>
  <c r="DB56" i="6"/>
  <c r="DB55" i="6"/>
  <c r="DB51" i="6"/>
  <c r="DB39" i="6"/>
  <c r="DB23" i="6"/>
  <c r="DB53" i="6"/>
  <c r="DB42" i="6"/>
  <c r="DB54" i="6"/>
  <c r="DB20" i="6"/>
  <c r="DB29" i="6"/>
  <c r="DB50" i="6"/>
  <c r="DB45" i="6"/>
  <c r="DB40" i="6"/>
  <c r="DB26" i="6"/>
  <c r="DB27" i="6"/>
  <c r="DB47" i="6"/>
  <c r="DB37" i="6"/>
  <c r="DB36" i="6"/>
  <c r="DB22" i="6"/>
  <c r="DB25" i="6"/>
  <c r="DB44" i="6"/>
  <c r="DB34" i="6"/>
  <c r="DB33" i="6"/>
  <c r="DB21" i="6"/>
  <c r="DB31" i="6"/>
  <c r="DB28" i="6"/>
  <c r="DB35" i="6"/>
  <c r="DB19" i="6"/>
  <c r="DB41" i="6"/>
  <c r="DB30" i="6"/>
  <c r="DB18" i="6"/>
  <c r="DB49" i="6"/>
  <c r="DB43" i="6"/>
  <c r="DB32" i="6"/>
  <c r="DB52" i="6"/>
  <c r="DB48" i="6"/>
  <c r="DB46" i="6"/>
  <c r="DB17" i="6"/>
  <c r="FE24" i="6"/>
  <c r="FF55" i="6"/>
  <c r="FF53" i="6"/>
  <c r="FF51" i="6"/>
  <c r="FF56" i="6"/>
  <c r="FF54" i="6"/>
  <c r="FF52" i="6"/>
  <c r="FF49" i="6"/>
  <c r="FF47" i="6"/>
  <c r="FF45" i="6"/>
  <c r="FF43" i="6"/>
  <c r="FF41" i="6"/>
  <c r="FF39" i="6"/>
  <c r="FF50" i="6"/>
  <c r="FF46" i="6"/>
  <c r="FF42" i="6"/>
  <c r="FF37" i="6"/>
  <c r="FF35" i="6"/>
  <c r="FF33" i="6"/>
  <c r="FF48" i="6"/>
  <c r="FF44" i="6"/>
  <c r="FF40" i="6"/>
  <c r="FF38" i="6"/>
  <c r="FF36" i="6"/>
  <c r="FF34" i="6"/>
  <c r="FF32" i="6"/>
  <c r="FF30" i="6"/>
  <c r="FF31" i="6"/>
  <c r="FF29" i="6"/>
  <c r="FF22" i="6"/>
  <c r="FF25" i="6"/>
  <c r="FF18" i="6"/>
  <c r="FF27" i="6"/>
  <c r="FF21" i="6"/>
  <c r="FF23" i="6"/>
  <c r="FF19" i="6"/>
  <c r="FF17" i="6"/>
  <c r="FF26" i="6"/>
  <c r="FF28" i="6"/>
  <c r="FF20" i="6"/>
  <c r="DD5" i="6"/>
  <c r="DC7" i="6"/>
  <c r="HH24" i="6"/>
  <c r="HK5" i="6"/>
  <c r="HJ7" i="6"/>
  <c r="FH5" i="6"/>
  <c r="FG7" i="6"/>
  <c r="EZ26" i="13" l="1"/>
  <c r="EZ22" i="13"/>
  <c r="EZ18" i="13"/>
  <c r="EZ17" i="13"/>
  <c r="EZ19" i="13"/>
  <c r="EZ20" i="13"/>
  <c r="EZ24" i="13"/>
  <c r="EZ25" i="13"/>
  <c r="EZ21" i="13"/>
  <c r="EZ23" i="13"/>
  <c r="CV25" i="13"/>
  <c r="CV23" i="13"/>
  <c r="CV20" i="13"/>
  <c r="CV17" i="13"/>
  <c r="CV21" i="13"/>
  <c r="CV22" i="13"/>
  <c r="CV26" i="13"/>
  <c r="CV19" i="13"/>
  <c r="CV18" i="13"/>
  <c r="CV24" i="13"/>
  <c r="HA24" i="13"/>
  <c r="HA21" i="13"/>
  <c r="HA18" i="13"/>
  <c r="HA25" i="13"/>
  <c r="HA17" i="13"/>
  <c r="HA26" i="13"/>
  <c r="HA23" i="13"/>
  <c r="HA19" i="13"/>
  <c r="HA20" i="13"/>
  <c r="HA22" i="13"/>
  <c r="AQ3" i="20"/>
  <c r="AS4" i="20"/>
  <c r="GZ16" i="13"/>
  <c r="CW6" i="13"/>
  <c r="CX4" i="13"/>
  <c r="CU16" i="13"/>
  <c r="EY16" i="13"/>
  <c r="HB4" i="13"/>
  <c r="HB6" i="13" s="1"/>
  <c r="FA4" i="13"/>
  <c r="FA6" i="13" s="1"/>
  <c r="FG55" i="6"/>
  <c r="FG53" i="6"/>
  <c r="FG51" i="6"/>
  <c r="FG56" i="6"/>
  <c r="FG54" i="6"/>
  <c r="FG52" i="6"/>
  <c r="FG50" i="6"/>
  <c r="FG48" i="6"/>
  <c r="FG46" i="6"/>
  <c r="FG44" i="6"/>
  <c r="FG42" i="6"/>
  <c r="FG40" i="6"/>
  <c r="FG38" i="6"/>
  <c r="FG49" i="6"/>
  <c r="FG47" i="6"/>
  <c r="FG45" i="6"/>
  <c r="FG43" i="6"/>
  <c r="FG41" i="6"/>
  <c r="FG37" i="6"/>
  <c r="FG35" i="6"/>
  <c r="FG33" i="6"/>
  <c r="FG36" i="6"/>
  <c r="FG34" i="6"/>
  <c r="FG32" i="6"/>
  <c r="FG39" i="6"/>
  <c r="FG31" i="6"/>
  <c r="FG29" i="6"/>
  <c r="FG27" i="6"/>
  <c r="FG25" i="6"/>
  <c r="FG22" i="6"/>
  <c r="FG20" i="6"/>
  <c r="FG18" i="6"/>
  <c r="FG21" i="6"/>
  <c r="FG23" i="6"/>
  <c r="FG19" i="6"/>
  <c r="FG17" i="6"/>
  <c r="FG30" i="6"/>
  <c r="FG26" i="6"/>
  <c r="FG28" i="6"/>
  <c r="DC19" i="6"/>
  <c r="DC49" i="6"/>
  <c r="DC42" i="6"/>
  <c r="DC33" i="6"/>
  <c r="DC35" i="6"/>
  <c r="DC46" i="6"/>
  <c r="DC41" i="6"/>
  <c r="DC30" i="6"/>
  <c r="DC56" i="6"/>
  <c r="DC23" i="6"/>
  <c r="DC40" i="6"/>
  <c r="DC47" i="6"/>
  <c r="DC17" i="6"/>
  <c r="DC54" i="6"/>
  <c r="DC50" i="6"/>
  <c r="DC39" i="6"/>
  <c r="DC51" i="6"/>
  <c r="DC26" i="6"/>
  <c r="DC21" i="6"/>
  <c r="DC52" i="6"/>
  <c r="DC36" i="6"/>
  <c r="DC43" i="6"/>
  <c r="DC44" i="6"/>
  <c r="DC27" i="6"/>
  <c r="DC53" i="6"/>
  <c r="DC20" i="6"/>
  <c r="DC37" i="6"/>
  <c r="DC29" i="6"/>
  <c r="DC34" i="6"/>
  <c r="DC25" i="6"/>
  <c r="DC31" i="6"/>
  <c r="DC38" i="6"/>
  <c r="DC55" i="6"/>
  <c r="DC48" i="6"/>
  <c r="DC28" i="6"/>
  <c r="DC22" i="6"/>
  <c r="DC18" i="6"/>
  <c r="DC45" i="6"/>
  <c r="DC32" i="6"/>
  <c r="DE5" i="6"/>
  <c r="DD7" i="6"/>
  <c r="HI24" i="6"/>
  <c r="FF24" i="6"/>
  <c r="HJ55" i="6"/>
  <c r="HJ53" i="6"/>
  <c r="HJ56" i="6"/>
  <c r="HJ49" i="6"/>
  <c r="HJ47" i="6"/>
  <c r="HJ45" i="6"/>
  <c r="HJ43" i="6"/>
  <c r="HJ41" i="6"/>
  <c r="HJ54" i="6"/>
  <c r="HJ52" i="6"/>
  <c r="HJ51" i="6"/>
  <c r="HJ50" i="6"/>
  <c r="HJ48" i="6"/>
  <c r="HJ46" i="6"/>
  <c r="HJ44" i="6"/>
  <c r="HJ42" i="6"/>
  <c r="HJ38" i="6"/>
  <c r="HJ36" i="6"/>
  <c r="HJ34" i="6"/>
  <c r="HJ32" i="6"/>
  <c r="HJ40" i="6"/>
  <c r="HJ39" i="6"/>
  <c r="HJ37" i="6"/>
  <c r="HJ35" i="6"/>
  <c r="HJ33" i="6"/>
  <c r="HJ31" i="6"/>
  <c r="HJ28" i="6"/>
  <c r="HJ26" i="6"/>
  <c r="HJ30" i="6"/>
  <c r="HJ29" i="6"/>
  <c r="HJ27" i="6"/>
  <c r="HJ20" i="6"/>
  <c r="HJ22" i="6"/>
  <c r="HJ25" i="6"/>
  <c r="HJ19" i="6"/>
  <c r="HJ21" i="6"/>
  <c r="HJ17" i="6"/>
  <c r="HJ23" i="6"/>
  <c r="HJ18" i="6"/>
  <c r="DB24" i="6"/>
  <c r="HK7" i="6"/>
  <c r="HL5" i="6"/>
  <c r="FH7" i="6"/>
  <c r="FI5" i="6"/>
  <c r="FA26" i="13" l="1"/>
  <c r="FA23" i="13"/>
  <c r="FA20" i="13"/>
  <c r="FA25" i="13"/>
  <c r="FA21" i="13"/>
  <c r="FA19" i="13"/>
  <c r="FA17" i="13"/>
  <c r="FA22" i="13"/>
  <c r="FA18" i="13"/>
  <c r="FA24" i="13"/>
  <c r="HB23" i="13"/>
  <c r="HB19" i="13"/>
  <c r="HB24" i="13"/>
  <c r="HB26" i="13"/>
  <c r="HB25" i="13"/>
  <c r="HB18" i="13"/>
  <c r="HB20" i="13"/>
  <c r="HB21" i="13"/>
  <c r="HB17" i="13"/>
  <c r="HB22" i="13"/>
  <c r="CW26" i="13"/>
  <c r="CW21" i="13"/>
  <c r="CW18" i="13"/>
  <c r="CW25" i="13"/>
  <c r="CW22" i="13"/>
  <c r="CW17" i="13"/>
  <c r="CW24" i="13"/>
  <c r="CW19" i="13"/>
  <c r="CW23" i="13"/>
  <c r="CW20" i="13"/>
  <c r="AR3" i="20"/>
  <c r="AT4" i="20"/>
  <c r="HA16" i="13"/>
  <c r="CV16" i="13"/>
  <c r="CX6" i="13"/>
  <c r="CY4" i="13"/>
  <c r="EZ16" i="13"/>
  <c r="FB4" i="13"/>
  <c r="FB6" i="13" s="1"/>
  <c r="HC4" i="13"/>
  <c r="HC6" i="13" s="1"/>
  <c r="DC24" i="6"/>
  <c r="HK56" i="6"/>
  <c r="HK54" i="6"/>
  <c r="HK52" i="6"/>
  <c r="HK50" i="6"/>
  <c r="HK49" i="6"/>
  <c r="HK47" i="6"/>
  <c r="HK45" i="6"/>
  <c r="HK43" i="6"/>
  <c r="HK41" i="6"/>
  <c r="HK48" i="6"/>
  <c r="HK46" i="6"/>
  <c r="HK44" i="6"/>
  <c r="HK42" i="6"/>
  <c r="HK55" i="6"/>
  <c r="HK51" i="6"/>
  <c r="HK38" i="6"/>
  <c r="HK36" i="6"/>
  <c r="HK34" i="6"/>
  <c r="HK32" i="6"/>
  <c r="HK30" i="6"/>
  <c r="HK53" i="6"/>
  <c r="HK40" i="6"/>
  <c r="HK39" i="6"/>
  <c r="HK37" i="6"/>
  <c r="HK35" i="6"/>
  <c r="HK33" i="6"/>
  <c r="HK31" i="6"/>
  <c r="HK29" i="6"/>
  <c r="HK27" i="6"/>
  <c r="HK25" i="6"/>
  <c r="HK22" i="6"/>
  <c r="HK20" i="6"/>
  <c r="HK18" i="6"/>
  <c r="HK26" i="6"/>
  <c r="HK19" i="6"/>
  <c r="HK21" i="6"/>
  <c r="HK17" i="6"/>
  <c r="HK23" i="6"/>
  <c r="HK28" i="6"/>
  <c r="FH55" i="6"/>
  <c r="FH53" i="6"/>
  <c r="FH51" i="6"/>
  <c r="FH56" i="6"/>
  <c r="FH54" i="6"/>
  <c r="FH52" i="6"/>
  <c r="FH49" i="6"/>
  <c r="FH47" i="6"/>
  <c r="FH45" i="6"/>
  <c r="FH43" i="6"/>
  <c r="FH41" i="6"/>
  <c r="FH50" i="6"/>
  <c r="FH46" i="6"/>
  <c r="FH48" i="6"/>
  <c r="FH44" i="6"/>
  <c r="FH40" i="6"/>
  <c r="FH38" i="6"/>
  <c r="FH36" i="6"/>
  <c r="FH34" i="6"/>
  <c r="FH32" i="6"/>
  <c r="FH39" i="6"/>
  <c r="FH35" i="6"/>
  <c r="FH31" i="6"/>
  <c r="FH29" i="6"/>
  <c r="FH27" i="6"/>
  <c r="FH25" i="6"/>
  <c r="FH22" i="6"/>
  <c r="FH20" i="6"/>
  <c r="FH33" i="6"/>
  <c r="FH42" i="6"/>
  <c r="FH30" i="6"/>
  <c r="FH28" i="6"/>
  <c r="FH26" i="6"/>
  <c r="FH23" i="6"/>
  <c r="FH21" i="6"/>
  <c r="FH37" i="6"/>
  <c r="FH19" i="6"/>
  <c r="FH17" i="6"/>
  <c r="FH18" i="6"/>
  <c r="FG24" i="6"/>
  <c r="HJ24" i="6"/>
  <c r="DD52" i="6"/>
  <c r="DD44" i="6"/>
  <c r="DD27" i="6"/>
  <c r="DD54" i="6"/>
  <c r="DD46" i="6"/>
  <c r="DD35" i="6"/>
  <c r="DD49" i="6"/>
  <c r="DD37" i="6"/>
  <c r="DD43" i="6"/>
  <c r="DD25" i="6"/>
  <c r="DD19" i="6"/>
  <c r="DD56" i="6"/>
  <c r="DD51" i="6"/>
  <c r="DD31" i="6"/>
  <c r="DD38" i="6"/>
  <c r="DD18" i="6"/>
  <c r="DD53" i="6"/>
  <c r="DD28" i="6"/>
  <c r="DD41" i="6"/>
  <c r="DD50" i="6"/>
  <c r="DD45" i="6"/>
  <c r="DD36" i="6"/>
  <c r="DD32" i="6"/>
  <c r="DD23" i="6"/>
  <c r="DD47" i="6"/>
  <c r="DD42" i="6"/>
  <c r="DD33" i="6"/>
  <c r="DD17" i="6"/>
  <c r="DD20" i="6"/>
  <c r="DD55" i="6"/>
  <c r="DD39" i="6"/>
  <c r="DD30" i="6"/>
  <c r="DD29" i="6"/>
  <c r="DD40" i="6"/>
  <c r="DD26" i="6"/>
  <c r="DD22" i="6"/>
  <c r="DD34" i="6"/>
  <c r="DD21" i="6"/>
  <c r="DD48" i="6"/>
  <c r="DF5" i="6"/>
  <c r="DE7" i="6"/>
  <c r="HL7" i="6"/>
  <c r="HM5" i="6"/>
  <c r="FI7" i="6"/>
  <c r="FJ5" i="6"/>
  <c r="HC24" i="13" l="1"/>
  <c r="HC21" i="13"/>
  <c r="HC18" i="13"/>
  <c r="HC26" i="13"/>
  <c r="HC22" i="13"/>
  <c r="HC17" i="13"/>
  <c r="HC19" i="13"/>
  <c r="HC25" i="13"/>
  <c r="HC20" i="13"/>
  <c r="HC23" i="13"/>
  <c r="FB24" i="13"/>
  <c r="FB21" i="13"/>
  <c r="FB18" i="13"/>
  <c r="FB19" i="13"/>
  <c r="FB23" i="13"/>
  <c r="FB22" i="13"/>
  <c r="FB25" i="13"/>
  <c r="FB17" i="13"/>
  <c r="FB20" i="13"/>
  <c r="FB26" i="13"/>
  <c r="CX26" i="13"/>
  <c r="CX21" i="13"/>
  <c r="CX24" i="13"/>
  <c r="CX23" i="13"/>
  <c r="CX19" i="13"/>
  <c r="CX20" i="13"/>
  <c r="CX18" i="13"/>
  <c r="CX25" i="13"/>
  <c r="CX17" i="13"/>
  <c r="CX22" i="13"/>
  <c r="AS3" i="20"/>
  <c r="AU4" i="20"/>
  <c r="HB16" i="13"/>
  <c r="CW16" i="13"/>
  <c r="CY6" i="13"/>
  <c r="CZ4" i="13"/>
  <c r="FA16" i="13"/>
  <c r="HD4" i="13"/>
  <c r="HD6" i="13" s="1"/>
  <c r="FC4" i="13"/>
  <c r="FC6" i="13" s="1"/>
  <c r="FI56" i="6"/>
  <c r="FI54" i="6"/>
  <c r="FI52" i="6"/>
  <c r="FI55" i="6"/>
  <c r="FI53" i="6"/>
  <c r="FI51" i="6"/>
  <c r="FI49" i="6"/>
  <c r="FI45" i="6"/>
  <c r="FI41" i="6"/>
  <c r="FI48" i="6"/>
  <c r="FI44" i="6"/>
  <c r="FI39" i="6"/>
  <c r="FI47" i="6"/>
  <c r="FI43" i="6"/>
  <c r="FI50" i="6"/>
  <c r="FI46" i="6"/>
  <c r="FI42" i="6"/>
  <c r="FI37" i="6"/>
  <c r="FI35" i="6"/>
  <c r="FI33" i="6"/>
  <c r="FI32" i="6"/>
  <c r="FI31" i="6"/>
  <c r="FI29" i="6"/>
  <c r="FI27" i="6"/>
  <c r="FI25" i="6"/>
  <c r="FI22" i="6"/>
  <c r="FI20" i="6"/>
  <c r="FI40" i="6"/>
  <c r="FI38" i="6"/>
  <c r="FI36" i="6"/>
  <c r="FI30" i="6"/>
  <c r="FI28" i="6"/>
  <c r="FI26" i="6"/>
  <c r="FI23" i="6"/>
  <c r="FI21" i="6"/>
  <c r="FI34" i="6"/>
  <c r="FI19" i="6"/>
  <c r="FI17" i="6"/>
  <c r="FI18" i="6"/>
  <c r="DE42" i="6"/>
  <c r="DE28" i="6"/>
  <c r="DE38" i="6"/>
  <c r="DE41" i="6"/>
  <c r="DE19" i="6"/>
  <c r="DE23" i="6"/>
  <c r="DE30" i="6"/>
  <c r="DE17" i="6"/>
  <c r="DE46" i="6"/>
  <c r="DE55" i="6"/>
  <c r="DE56" i="6"/>
  <c r="DE36" i="6"/>
  <c r="DE35" i="6"/>
  <c r="DE50" i="6"/>
  <c r="DE29" i="6"/>
  <c r="DE51" i="6"/>
  <c r="DE40" i="6"/>
  <c r="DE43" i="6"/>
  <c r="DE26" i="6"/>
  <c r="DE52" i="6"/>
  <c r="DE53" i="6"/>
  <c r="DE33" i="6"/>
  <c r="DE32" i="6"/>
  <c r="DE20" i="6"/>
  <c r="DE37" i="6"/>
  <c r="DE25" i="6"/>
  <c r="DE34" i="6"/>
  <c r="DE21" i="6"/>
  <c r="DE45" i="6"/>
  <c r="DE49" i="6"/>
  <c r="DE22" i="6"/>
  <c r="DE48" i="6"/>
  <c r="DE31" i="6"/>
  <c r="DE54" i="6"/>
  <c r="DE47" i="6"/>
  <c r="DE27" i="6"/>
  <c r="DE39" i="6"/>
  <c r="DE44" i="6"/>
  <c r="DE18" i="6"/>
  <c r="DD24" i="6"/>
  <c r="DF7" i="6"/>
  <c r="DG5" i="6"/>
  <c r="HK24" i="6"/>
  <c r="FH24" i="6"/>
  <c r="HL56" i="6"/>
  <c r="HL54" i="6"/>
  <c r="HL52" i="6"/>
  <c r="HL50" i="6"/>
  <c r="HL55" i="6"/>
  <c r="HL53" i="6"/>
  <c r="HL51" i="6"/>
  <c r="HL49" i="6"/>
  <c r="HL44" i="6"/>
  <c r="HL38" i="6"/>
  <c r="HL36" i="6"/>
  <c r="HL34" i="6"/>
  <c r="HL32" i="6"/>
  <c r="HL30" i="6"/>
  <c r="HL47" i="6"/>
  <c r="HL42" i="6"/>
  <c r="HL45" i="6"/>
  <c r="HL41" i="6"/>
  <c r="HL48" i="6"/>
  <c r="HL40" i="6"/>
  <c r="HL39" i="6"/>
  <c r="HL43" i="6"/>
  <c r="HL46" i="6"/>
  <c r="HL33" i="6"/>
  <c r="HL29" i="6"/>
  <c r="HL27" i="6"/>
  <c r="HL25" i="6"/>
  <c r="HL22" i="6"/>
  <c r="HL20" i="6"/>
  <c r="HL18" i="6"/>
  <c r="HL31" i="6"/>
  <c r="HL37" i="6"/>
  <c r="HL28" i="6"/>
  <c r="HL26" i="6"/>
  <c r="HL23" i="6"/>
  <c r="HL21" i="6"/>
  <c r="HL19" i="6"/>
  <c r="HL35" i="6"/>
  <c r="HL17" i="6"/>
  <c r="HM7" i="6"/>
  <c r="HN5" i="6"/>
  <c r="FK5" i="6"/>
  <c r="FJ7" i="6"/>
  <c r="HD25" i="13" l="1"/>
  <c r="HD22" i="13"/>
  <c r="HD19" i="13"/>
  <c r="HD18" i="13"/>
  <c r="HD20" i="13"/>
  <c r="HD24" i="13"/>
  <c r="HD26" i="13"/>
  <c r="HD21" i="13"/>
  <c r="HD23" i="13"/>
  <c r="HD17" i="13"/>
  <c r="CY26" i="13"/>
  <c r="CY21" i="13"/>
  <c r="CY23" i="13"/>
  <c r="CY19" i="13"/>
  <c r="CY20" i="13"/>
  <c r="CY18" i="13"/>
  <c r="CY25" i="13"/>
  <c r="CY24" i="13"/>
  <c r="CY17" i="13"/>
  <c r="CY22" i="13"/>
  <c r="FC25" i="13"/>
  <c r="FC22" i="13"/>
  <c r="FC19" i="13"/>
  <c r="FC23" i="13"/>
  <c r="FC21" i="13"/>
  <c r="FC17" i="13"/>
  <c r="FC20" i="13"/>
  <c r="FC26" i="13"/>
  <c r="FC18" i="13"/>
  <c r="FC24" i="13"/>
  <c r="AT3" i="20"/>
  <c r="AV4" i="20"/>
  <c r="HC16" i="13"/>
  <c r="CX16" i="13"/>
  <c r="CZ6" i="13"/>
  <c r="DA4" i="13"/>
  <c r="FB16" i="13"/>
  <c r="FD4" i="13"/>
  <c r="FD6" i="13" s="1"/>
  <c r="HE4" i="13"/>
  <c r="HE6" i="13" s="1"/>
  <c r="HL24" i="6"/>
  <c r="FJ56" i="6"/>
  <c r="FJ54" i="6"/>
  <c r="FJ52" i="6"/>
  <c r="FJ55" i="6"/>
  <c r="FJ53" i="6"/>
  <c r="FJ51" i="6"/>
  <c r="FJ50" i="6"/>
  <c r="FJ48" i="6"/>
  <c r="FJ46" i="6"/>
  <c r="FJ44" i="6"/>
  <c r="FJ42" i="6"/>
  <c r="FJ40" i="6"/>
  <c r="FJ38" i="6"/>
  <c r="FJ49" i="6"/>
  <c r="FJ45" i="6"/>
  <c r="FJ41" i="6"/>
  <c r="FJ36" i="6"/>
  <c r="FJ34" i="6"/>
  <c r="FJ32" i="6"/>
  <c r="FJ47" i="6"/>
  <c r="FJ43" i="6"/>
  <c r="FJ37" i="6"/>
  <c r="FJ35" i="6"/>
  <c r="FJ33" i="6"/>
  <c r="FJ31" i="6"/>
  <c r="FJ29" i="6"/>
  <c r="FJ39" i="6"/>
  <c r="FJ30" i="6"/>
  <c r="FJ25" i="6"/>
  <c r="FJ27" i="6"/>
  <c r="FJ19" i="6"/>
  <c r="FJ17" i="6"/>
  <c r="FJ21" i="6"/>
  <c r="FJ23" i="6"/>
  <c r="FJ26" i="6"/>
  <c r="FJ28" i="6"/>
  <c r="FJ18" i="6"/>
  <c r="FJ20" i="6"/>
  <c r="FJ22" i="6"/>
  <c r="HM56" i="6"/>
  <c r="HM54" i="6"/>
  <c r="HM52" i="6"/>
  <c r="HM50" i="6"/>
  <c r="HM55" i="6"/>
  <c r="HM53" i="6"/>
  <c r="HM51" i="6"/>
  <c r="HM48" i="6"/>
  <c r="HM46" i="6"/>
  <c r="HM44" i="6"/>
  <c r="HM42" i="6"/>
  <c r="HM40" i="6"/>
  <c r="HM49" i="6"/>
  <c r="HM47" i="6"/>
  <c r="HM45" i="6"/>
  <c r="HM43" i="6"/>
  <c r="HM41" i="6"/>
  <c r="HM38" i="6"/>
  <c r="HM39" i="6"/>
  <c r="HM37" i="6"/>
  <c r="HM35" i="6"/>
  <c r="HM33" i="6"/>
  <c r="HM31" i="6"/>
  <c r="HM30" i="6"/>
  <c r="HM29" i="6"/>
  <c r="HM27" i="6"/>
  <c r="HM25" i="6"/>
  <c r="HM22" i="6"/>
  <c r="HM20" i="6"/>
  <c r="HM18" i="6"/>
  <c r="HM36" i="6"/>
  <c r="HM34" i="6"/>
  <c r="HM28" i="6"/>
  <c r="HM26" i="6"/>
  <c r="HM23" i="6"/>
  <c r="HM21" i="6"/>
  <c r="HM19" i="6"/>
  <c r="HM32" i="6"/>
  <c r="HM17" i="6"/>
  <c r="DH5" i="6"/>
  <c r="DG7" i="6"/>
  <c r="DF27" i="6"/>
  <c r="DF37" i="6"/>
  <c r="DF53" i="6"/>
  <c r="DF45" i="6"/>
  <c r="DF47" i="6"/>
  <c r="DF41" i="6"/>
  <c r="DF23" i="6"/>
  <c r="DF28" i="6"/>
  <c r="DF55" i="6"/>
  <c r="DF48" i="6"/>
  <c r="DF38" i="6"/>
  <c r="DF56" i="6"/>
  <c r="DF36" i="6"/>
  <c r="DF25" i="6"/>
  <c r="DF51" i="6"/>
  <c r="DF34" i="6"/>
  <c r="DF20" i="6"/>
  <c r="DF52" i="6"/>
  <c r="DF35" i="6"/>
  <c r="DF17" i="6"/>
  <c r="DF40" i="6"/>
  <c r="DF39" i="6"/>
  <c r="DF19" i="6"/>
  <c r="DF49" i="6"/>
  <c r="DF33" i="6"/>
  <c r="DF32" i="6"/>
  <c r="DF21" i="6"/>
  <c r="DF44" i="6"/>
  <c r="DF43" i="6"/>
  <c r="DF50" i="6"/>
  <c r="DF26" i="6"/>
  <c r="DF42" i="6"/>
  <c r="DF54" i="6"/>
  <c r="DF22" i="6"/>
  <c r="DF46" i="6"/>
  <c r="DF30" i="6"/>
  <c r="DF29" i="6"/>
  <c r="DF18" i="6"/>
  <c r="DF31" i="6"/>
  <c r="DE24" i="6"/>
  <c r="FI24" i="6"/>
  <c r="HN7" i="6"/>
  <c r="HO5" i="6"/>
  <c r="FL5" i="6"/>
  <c r="FK7" i="6"/>
  <c r="CZ24" i="13" l="1"/>
  <c r="CZ26" i="13"/>
  <c r="CZ25" i="13"/>
  <c r="CZ22" i="13"/>
  <c r="CZ19" i="13"/>
  <c r="CZ20" i="13"/>
  <c r="CZ21" i="13"/>
  <c r="CZ18" i="13"/>
  <c r="CZ23" i="13"/>
  <c r="CZ17" i="13"/>
  <c r="HE26" i="13"/>
  <c r="HE23" i="13"/>
  <c r="HE20" i="13"/>
  <c r="HE17" i="13"/>
  <c r="HE24" i="13"/>
  <c r="HE21" i="13"/>
  <c r="HE25" i="13"/>
  <c r="HE22" i="13"/>
  <c r="HE18" i="13"/>
  <c r="HE19" i="13"/>
  <c r="FD25" i="13"/>
  <c r="FD21" i="13"/>
  <c r="FD17" i="13"/>
  <c r="FD24" i="13"/>
  <c r="FD19" i="13"/>
  <c r="FD20" i="13"/>
  <c r="FD26" i="13"/>
  <c r="FD23" i="13"/>
  <c r="FD18" i="13"/>
  <c r="FD22" i="13"/>
  <c r="AU3" i="20"/>
  <c r="AW4" i="20"/>
  <c r="HD16" i="13"/>
  <c r="DA6" i="13"/>
  <c r="DB4" i="13"/>
  <c r="CY16" i="13"/>
  <c r="FC16" i="13"/>
  <c r="HF4" i="13"/>
  <c r="HF6" i="13" s="1"/>
  <c r="FE4" i="13"/>
  <c r="FE6" i="13" s="1"/>
  <c r="FK56" i="6"/>
  <c r="FK54" i="6"/>
  <c r="FK52" i="6"/>
  <c r="FK55" i="6"/>
  <c r="FK53" i="6"/>
  <c r="FK51" i="6"/>
  <c r="FK49" i="6"/>
  <c r="FK47" i="6"/>
  <c r="FK45" i="6"/>
  <c r="FK43" i="6"/>
  <c r="FK41" i="6"/>
  <c r="FK39" i="6"/>
  <c r="FK50" i="6"/>
  <c r="FK48" i="6"/>
  <c r="FK46" i="6"/>
  <c r="FK44" i="6"/>
  <c r="FK42" i="6"/>
  <c r="FK40" i="6"/>
  <c r="FK36" i="6"/>
  <c r="FK34" i="6"/>
  <c r="FK32" i="6"/>
  <c r="FK38" i="6"/>
  <c r="FK37" i="6"/>
  <c r="FK35" i="6"/>
  <c r="FK33" i="6"/>
  <c r="FK30" i="6"/>
  <c r="FK28" i="6"/>
  <c r="FK26" i="6"/>
  <c r="FK23" i="6"/>
  <c r="FK21" i="6"/>
  <c r="FK27" i="6"/>
  <c r="FK19" i="6"/>
  <c r="FK17" i="6"/>
  <c r="FK29" i="6"/>
  <c r="FK18" i="6"/>
  <c r="FK20" i="6"/>
  <c r="FK31" i="6"/>
  <c r="FK22" i="6"/>
  <c r="FK25" i="6"/>
  <c r="FJ24" i="6"/>
  <c r="HM24" i="6"/>
  <c r="DG20" i="6"/>
  <c r="DG54" i="6"/>
  <c r="DG47" i="6"/>
  <c r="DG27" i="6"/>
  <c r="DG39" i="6"/>
  <c r="DG17" i="6"/>
  <c r="DG48" i="6"/>
  <c r="DG43" i="6"/>
  <c r="DG34" i="6"/>
  <c r="DG45" i="6"/>
  <c r="DG21" i="6"/>
  <c r="DG35" i="6"/>
  <c r="DG51" i="6"/>
  <c r="DG44" i="6"/>
  <c r="DG40" i="6"/>
  <c r="DG49" i="6"/>
  <c r="DG31" i="6"/>
  <c r="DG25" i="6"/>
  <c r="DG46" i="6"/>
  <c r="DG28" i="6"/>
  <c r="DG36" i="6"/>
  <c r="DG53" i="6"/>
  <c r="DG23" i="6"/>
  <c r="DG41" i="6"/>
  <c r="DG52" i="6"/>
  <c r="DG32" i="6"/>
  <c r="DG42" i="6"/>
  <c r="DG55" i="6"/>
  <c r="DG38" i="6"/>
  <c r="DG18" i="6"/>
  <c r="DG37" i="6"/>
  <c r="DG56" i="6"/>
  <c r="DG26" i="6"/>
  <c r="DG33" i="6"/>
  <c r="DG22" i="6"/>
  <c r="DG50" i="6"/>
  <c r="DG30" i="6"/>
  <c r="DG29" i="6"/>
  <c r="DG19" i="6"/>
  <c r="HN56" i="6"/>
  <c r="HN54" i="6"/>
  <c r="HN52" i="6"/>
  <c r="HN51" i="6"/>
  <c r="HN48" i="6"/>
  <c r="HN46" i="6"/>
  <c r="HN44" i="6"/>
  <c r="HN42" i="6"/>
  <c r="HN40" i="6"/>
  <c r="HN55" i="6"/>
  <c r="HN50" i="6"/>
  <c r="HN49" i="6"/>
  <c r="HN47" i="6"/>
  <c r="HN45" i="6"/>
  <c r="HN43" i="6"/>
  <c r="HN53" i="6"/>
  <c r="HN41" i="6"/>
  <c r="HN39" i="6"/>
  <c r="HN37" i="6"/>
  <c r="HN35" i="6"/>
  <c r="HN33" i="6"/>
  <c r="HN31" i="6"/>
  <c r="HN38" i="6"/>
  <c r="HN36" i="6"/>
  <c r="HN34" i="6"/>
  <c r="HN32" i="6"/>
  <c r="HN30" i="6"/>
  <c r="HN29" i="6"/>
  <c r="HN27" i="6"/>
  <c r="HN28" i="6"/>
  <c r="HN26" i="6"/>
  <c r="HN22" i="6"/>
  <c r="HN25" i="6"/>
  <c r="HN17" i="6"/>
  <c r="HN19" i="6"/>
  <c r="HN21" i="6"/>
  <c r="HN23" i="6"/>
  <c r="HN18" i="6"/>
  <c r="HN20" i="6"/>
  <c r="DI5" i="6"/>
  <c r="DH7" i="6"/>
  <c r="DF24" i="6"/>
  <c r="HO7" i="6"/>
  <c r="HP5" i="6"/>
  <c r="FM5" i="6"/>
  <c r="FL7" i="6"/>
  <c r="HF26" i="13" l="1"/>
  <c r="HF22" i="13"/>
  <c r="HF18" i="13"/>
  <c r="HF19" i="13"/>
  <c r="HF20" i="13"/>
  <c r="HF25" i="13"/>
  <c r="HF24" i="13"/>
  <c r="HF21" i="13"/>
  <c r="HF17" i="13"/>
  <c r="HF23" i="13"/>
  <c r="DA24" i="13"/>
  <c r="DA23" i="13"/>
  <c r="DA20" i="13"/>
  <c r="DA17" i="13"/>
  <c r="DA21" i="13"/>
  <c r="DA26" i="13"/>
  <c r="DA18" i="13"/>
  <c r="DA25" i="13"/>
  <c r="DA22" i="13"/>
  <c r="DA19" i="13"/>
  <c r="FE25" i="13"/>
  <c r="FE22" i="13"/>
  <c r="FE19" i="13"/>
  <c r="FE24" i="13"/>
  <c r="FE20" i="13"/>
  <c r="FE17" i="13"/>
  <c r="FE23" i="13"/>
  <c r="FE18" i="13"/>
  <c r="FE26" i="13"/>
  <c r="FE21" i="13"/>
  <c r="AV3" i="20"/>
  <c r="AX4" i="20"/>
  <c r="HE16" i="13"/>
  <c r="CZ16" i="13"/>
  <c r="DB6" i="13"/>
  <c r="DC4" i="13"/>
  <c r="FD16" i="13"/>
  <c r="FF4" i="13"/>
  <c r="FF6" i="13" s="1"/>
  <c r="HG4" i="13"/>
  <c r="HG6" i="13" s="1"/>
  <c r="FL56" i="6"/>
  <c r="FL54" i="6"/>
  <c r="FL52" i="6"/>
  <c r="FL55" i="6"/>
  <c r="FL53" i="6"/>
  <c r="FL51" i="6"/>
  <c r="FL50" i="6"/>
  <c r="FL48" i="6"/>
  <c r="FL46" i="6"/>
  <c r="FL44" i="6"/>
  <c r="FL42" i="6"/>
  <c r="FL40" i="6"/>
  <c r="FL49" i="6"/>
  <c r="FL45" i="6"/>
  <c r="FL38" i="6"/>
  <c r="FL39" i="6"/>
  <c r="FL47" i="6"/>
  <c r="FL43" i="6"/>
  <c r="FL37" i="6"/>
  <c r="FL35" i="6"/>
  <c r="FL33" i="6"/>
  <c r="FL30" i="6"/>
  <c r="FL28" i="6"/>
  <c r="FL26" i="6"/>
  <c r="FL23" i="6"/>
  <c r="FL21" i="6"/>
  <c r="FL41" i="6"/>
  <c r="FL36" i="6"/>
  <c r="FL34" i="6"/>
  <c r="FL31" i="6"/>
  <c r="FL29" i="6"/>
  <c r="FL27" i="6"/>
  <c r="FL25" i="6"/>
  <c r="FL22" i="6"/>
  <c r="FL20" i="6"/>
  <c r="FL32" i="6"/>
  <c r="FL18" i="6"/>
  <c r="FL19" i="6"/>
  <c r="FL17" i="6"/>
  <c r="DG24" i="6"/>
  <c r="DH55" i="6"/>
  <c r="DH50" i="6"/>
  <c r="DH30" i="6"/>
  <c r="DH37" i="6"/>
  <c r="DH26" i="6"/>
  <c r="DH49" i="6"/>
  <c r="DH44" i="6"/>
  <c r="DH43" i="6"/>
  <c r="DH29" i="6"/>
  <c r="DH19" i="6"/>
  <c r="DH52" i="6"/>
  <c r="DH47" i="6"/>
  <c r="DH40" i="6"/>
  <c r="DH34" i="6"/>
  <c r="DH22" i="6"/>
  <c r="DH54" i="6"/>
  <c r="DH41" i="6"/>
  <c r="DH46" i="6"/>
  <c r="DH17" i="6"/>
  <c r="DH51" i="6"/>
  <c r="DH42" i="6"/>
  <c r="DH38" i="6"/>
  <c r="DH27" i="6"/>
  <c r="DH28" i="6"/>
  <c r="DH33" i="6"/>
  <c r="DH31" i="6"/>
  <c r="DH48" i="6"/>
  <c r="DH45" i="6"/>
  <c r="DH35" i="6"/>
  <c r="DH23" i="6"/>
  <c r="DH25" i="6"/>
  <c r="DH56" i="6"/>
  <c r="DH36" i="6"/>
  <c r="DH32" i="6"/>
  <c r="DH20" i="6"/>
  <c r="DH21" i="6"/>
  <c r="DH53" i="6"/>
  <c r="DH39" i="6"/>
  <c r="DH18" i="6"/>
  <c r="HO55" i="6"/>
  <c r="HO53" i="6"/>
  <c r="HO51" i="6"/>
  <c r="HO56" i="6"/>
  <c r="HO48" i="6"/>
  <c r="HO46" i="6"/>
  <c r="HO44" i="6"/>
  <c r="HO42" i="6"/>
  <c r="HO40" i="6"/>
  <c r="HO54" i="6"/>
  <c r="HO52" i="6"/>
  <c r="HO49" i="6"/>
  <c r="HO47" i="6"/>
  <c r="HO45" i="6"/>
  <c r="HO43" i="6"/>
  <c r="HO41" i="6"/>
  <c r="HO39" i="6"/>
  <c r="HO37" i="6"/>
  <c r="HO35" i="6"/>
  <c r="HO33" i="6"/>
  <c r="HO31" i="6"/>
  <c r="HO38" i="6"/>
  <c r="HO36" i="6"/>
  <c r="HO34" i="6"/>
  <c r="HO32" i="6"/>
  <c r="HO30" i="6"/>
  <c r="HO50" i="6"/>
  <c r="HO28" i="6"/>
  <c r="HO26" i="6"/>
  <c r="HO23" i="6"/>
  <c r="HO21" i="6"/>
  <c r="HO19" i="6"/>
  <c r="HO25" i="6"/>
  <c r="HO17" i="6"/>
  <c r="HO27" i="6"/>
  <c r="HO18" i="6"/>
  <c r="HO20" i="6"/>
  <c r="HO29" i="6"/>
  <c r="HO22" i="6"/>
  <c r="DI7" i="6"/>
  <c r="DJ5" i="6"/>
  <c r="HN24" i="6"/>
  <c r="FK24" i="6"/>
  <c r="HP7" i="6"/>
  <c r="HQ5" i="6"/>
  <c r="FM7" i="6"/>
  <c r="FN5" i="6"/>
  <c r="HG26" i="13" l="1"/>
  <c r="HG23" i="13"/>
  <c r="HG20" i="13"/>
  <c r="HG17" i="13"/>
  <c r="HG25" i="13"/>
  <c r="HG21" i="13"/>
  <c r="HG24" i="13"/>
  <c r="HG22" i="13"/>
  <c r="HG18" i="13"/>
  <c r="HG19" i="13"/>
  <c r="FF26" i="13"/>
  <c r="FF23" i="13"/>
  <c r="FF20" i="13"/>
  <c r="FF18" i="13"/>
  <c r="FF25" i="13"/>
  <c r="FF21" i="13"/>
  <c r="FF19" i="13"/>
  <c r="FF17" i="13"/>
  <c r="FF22" i="13"/>
  <c r="FF24" i="13"/>
  <c r="DB26" i="13"/>
  <c r="DB18" i="13"/>
  <c r="DB20" i="13"/>
  <c r="DB25" i="13"/>
  <c r="DB22" i="13"/>
  <c r="DB23" i="13"/>
  <c r="DB17" i="13"/>
  <c r="DB21" i="13"/>
  <c r="DB24" i="13"/>
  <c r="DB19" i="13"/>
  <c r="AW3" i="20"/>
  <c r="AY4" i="20"/>
  <c r="DH24" i="6"/>
  <c r="HF16" i="13"/>
  <c r="DA16" i="13"/>
  <c r="DC6" i="13"/>
  <c r="DD4" i="13"/>
  <c r="FE16" i="13"/>
  <c r="HH4" i="13"/>
  <c r="HH6" i="13" s="1"/>
  <c r="FG4" i="13"/>
  <c r="FG6" i="13" s="1"/>
  <c r="FM55" i="6"/>
  <c r="FM53" i="6"/>
  <c r="FM51" i="6"/>
  <c r="FM56" i="6"/>
  <c r="FM54" i="6"/>
  <c r="FM52" i="6"/>
  <c r="FM39" i="6"/>
  <c r="FM48" i="6"/>
  <c r="FM44" i="6"/>
  <c r="FM40" i="6"/>
  <c r="FM47" i="6"/>
  <c r="FM43" i="6"/>
  <c r="FM50" i="6"/>
  <c r="FM46" i="6"/>
  <c r="FM42" i="6"/>
  <c r="FM49" i="6"/>
  <c r="FM45" i="6"/>
  <c r="FM41" i="6"/>
  <c r="FM36" i="6"/>
  <c r="FM34" i="6"/>
  <c r="FM32" i="6"/>
  <c r="FM35" i="6"/>
  <c r="FM30" i="6"/>
  <c r="FM28" i="6"/>
  <c r="FM26" i="6"/>
  <c r="FM23" i="6"/>
  <c r="FM21" i="6"/>
  <c r="FM33" i="6"/>
  <c r="FM38" i="6"/>
  <c r="FM31" i="6"/>
  <c r="FM29" i="6"/>
  <c r="FM27" i="6"/>
  <c r="FM25" i="6"/>
  <c r="FM22" i="6"/>
  <c r="FM20" i="6"/>
  <c r="FM37" i="6"/>
  <c r="FM18" i="6"/>
  <c r="FM19" i="6"/>
  <c r="FM17" i="6"/>
  <c r="HP55" i="6"/>
  <c r="HP53" i="6"/>
  <c r="HP51" i="6"/>
  <c r="HP56" i="6"/>
  <c r="HP54" i="6"/>
  <c r="HP52" i="6"/>
  <c r="HP50" i="6"/>
  <c r="HP44" i="6"/>
  <c r="HP47" i="6"/>
  <c r="HP41" i="6"/>
  <c r="HP39" i="6"/>
  <c r="HP37" i="6"/>
  <c r="HP35" i="6"/>
  <c r="HP33" i="6"/>
  <c r="HP31" i="6"/>
  <c r="HP42" i="6"/>
  <c r="HP45" i="6"/>
  <c r="HP48" i="6"/>
  <c r="HP40" i="6"/>
  <c r="HP43" i="6"/>
  <c r="HP38" i="6"/>
  <c r="HP46" i="6"/>
  <c r="HP49" i="6"/>
  <c r="HP30" i="6"/>
  <c r="HP36" i="6"/>
  <c r="HP28" i="6"/>
  <c r="HP26" i="6"/>
  <c r="HP23" i="6"/>
  <c r="HP21" i="6"/>
  <c r="HP19" i="6"/>
  <c r="HP34" i="6"/>
  <c r="HP32" i="6"/>
  <c r="HP29" i="6"/>
  <c r="HP27" i="6"/>
  <c r="HP25" i="6"/>
  <c r="HP22" i="6"/>
  <c r="HP20" i="6"/>
  <c r="HP18" i="6"/>
  <c r="HP17" i="6"/>
  <c r="DK5" i="6"/>
  <c r="DJ7" i="6"/>
  <c r="DI53" i="6"/>
  <c r="DI38" i="6"/>
  <c r="DI19" i="6"/>
  <c r="DI50" i="6"/>
  <c r="DI35" i="6"/>
  <c r="DI18" i="6"/>
  <c r="DI47" i="6"/>
  <c r="DI32" i="6"/>
  <c r="DI23" i="6"/>
  <c r="DI21" i="6"/>
  <c r="DI36" i="6"/>
  <c r="DI17" i="6"/>
  <c r="DI44" i="6"/>
  <c r="DI30" i="6"/>
  <c r="DI20" i="6"/>
  <c r="DI33" i="6"/>
  <c r="DI25" i="6"/>
  <c r="DI54" i="6"/>
  <c r="DI41" i="6"/>
  <c r="DI27" i="6"/>
  <c r="DI39" i="6"/>
  <c r="DI51" i="6"/>
  <c r="DI55" i="6"/>
  <c r="DI37" i="6"/>
  <c r="DI42" i="6"/>
  <c r="DI48" i="6"/>
  <c r="DI43" i="6"/>
  <c r="DI34" i="6"/>
  <c r="DI49" i="6"/>
  <c r="DI22" i="6"/>
  <c r="DI40" i="6"/>
  <c r="DI52" i="6"/>
  <c r="DI26" i="6"/>
  <c r="DI56" i="6"/>
  <c r="DI46" i="6"/>
  <c r="DI31" i="6"/>
  <c r="DI45" i="6"/>
  <c r="DI28" i="6"/>
  <c r="DI29" i="6"/>
  <c r="HO24" i="6"/>
  <c r="FL24" i="6"/>
  <c r="HQ7" i="6"/>
  <c r="HR5" i="6"/>
  <c r="FO5" i="6"/>
  <c r="FN7" i="6"/>
  <c r="FG24" i="13" l="1"/>
  <c r="FG21" i="13"/>
  <c r="FG18" i="13"/>
  <c r="FG26" i="13"/>
  <c r="FG22" i="13"/>
  <c r="FG17" i="13"/>
  <c r="FG20" i="13"/>
  <c r="FG23" i="13"/>
  <c r="FG19" i="13"/>
  <c r="FG25" i="13"/>
  <c r="HH24" i="13"/>
  <c r="HH21" i="13"/>
  <c r="HH18" i="13"/>
  <c r="HH17" i="13"/>
  <c r="HH19" i="13"/>
  <c r="HH26" i="13"/>
  <c r="HH23" i="13"/>
  <c r="HH22" i="13"/>
  <c r="HH20" i="13"/>
  <c r="HH25" i="13"/>
  <c r="DC25" i="13"/>
  <c r="DC24" i="13"/>
  <c r="DC23" i="13"/>
  <c r="DC20" i="13"/>
  <c r="DC22" i="13"/>
  <c r="DC17" i="13"/>
  <c r="DC18" i="13"/>
  <c r="DC21" i="13"/>
  <c r="DC19" i="13"/>
  <c r="DC26" i="13"/>
  <c r="AX3" i="20"/>
  <c r="AZ4" i="20"/>
  <c r="HG16" i="13"/>
  <c r="DB16" i="13"/>
  <c r="DD6" i="13"/>
  <c r="DE4" i="13"/>
  <c r="FF16" i="13"/>
  <c r="FH4" i="13"/>
  <c r="FH6" i="13" s="1"/>
  <c r="HI4" i="13"/>
  <c r="HI6" i="13" s="1"/>
  <c r="FN55" i="6"/>
  <c r="FN53" i="6"/>
  <c r="FN51" i="6"/>
  <c r="FN56" i="6"/>
  <c r="FN54" i="6"/>
  <c r="FN52" i="6"/>
  <c r="FN49" i="6"/>
  <c r="FN47" i="6"/>
  <c r="FN45" i="6"/>
  <c r="FN43" i="6"/>
  <c r="FN41" i="6"/>
  <c r="FN39" i="6"/>
  <c r="FN48" i="6"/>
  <c r="FN44" i="6"/>
  <c r="FN40" i="6"/>
  <c r="FN37" i="6"/>
  <c r="FN35" i="6"/>
  <c r="FN33" i="6"/>
  <c r="FN50" i="6"/>
  <c r="FN46" i="6"/>
  <c r="FN42" i="6"/>
  <c r="FN36" i="6"/>
  <c r="FN34" i="6"/>
  <c r="FN32" i="6"/>
  <c r="FN38" i="6"/>
  <c r="FN30" i="6"/>
  <c r="FN31" i="6"/>
  <c r="FN29" i="6"/>
  <c r="FN21" i="6"/>
  <c r="FN18" i="6"/>
  <c r="FN23" i="6"/>
  <c r="FN26" i="6"/>
  <c r="FN28" i="6"/>
  <c r="FN20" i="6"/>
  <c r="FN22" i="6"/>
  <c r="FN19" i="6"/>
  <c r="FN17" i="6"/>
  <c r="FN25" i="6"/>
  <c r="FN27" i="6"/>
  <c r="DI24" i="6"/>
  <c r="HP24" i="6"/>
  <c r="DJ54" i="6"/>
  <c r="DJ43" i="6"/>
  <c r="DJ37" i="6"/>
  <c r="DJ21" i="6"/>
  <c r="DJ22" i="6"/>
  <c r="DJ42" i="6"/>
  <c r="DJ41" i="6"/>
  <c r="DJ28" i="6"/>
  <c r="DJ39" i="6"/>
  <c r="DJ56" i="6"/>
  <c r="DJ30" i="6"/>
  <c r="DJ47" i="6"/>
  <c r="DJ44" i="6"/>
  <c r="DJ36" i="6"/>
  <c r="DJ26" i="6"/>
  <c r="DJ51" i="6"/>
  <c r="DJ46" i="6"/>
  <c r="DJ34" i="6"/>
  <c r="DJ18" i="6"/>
  <c r="DJ19" i="6"/>
  <c r="DJ48" i="6"/>
  <c r="DJ38" i="6"/>
  <c r="DJ31" i="6"/>
  <c r="DJ27" i="6"/>
  <c r="DJ45" i="6"/>
  <c r="DJ35" i="6"/>
  <c r="DJ53" i="6"/>
  <c r="DJ23" i="6"/>
  <c r="DJ33" i="6"/>
  <c r="DJ32" i="6"/>
  <c r="DJ20" i="6"/>
  <c r="DJ29" i="6"/>
  <c r="DJ17" i="6"/>
  <c r="DJ55" i="6"/>
  <c r="DJ52" i="6"/>
  <c r="DJ49" i="6"/>
  <c r="DJ40" i="6"/>
  <c r="DJ50" i="6"/>
  <c r="DJ25" i="6"/>
  <c r="HQ55" i="6"/>
  <c r="HQ53" i="6"/>
  <c r="HQ51" i="6"/>
  <c r="HQ56" i="6"/>
  <c r="HQ54" i="6"/>
  <c r="HQ52" i="6"/>
  <c r="HQ50" i="6"/>
  <c r="HQ49" i="6"/>
  <c r="HQ47" i="6"/>
  <c r="HQ45" i="6"/>
  <c r="HQ43" i="6"/>
  <c r="HQ41" i="6"/>
  <c r="HQ48" i="6"/>
  <c r="HQ46" i="6"/>
  <c r="HQ44" i="6"/>
  <c r="HQ42" i="6"/>
  <c r="HQ40" i="6"/>
  <c r="HQ39" i="6"/>
  <c r="HQ38" i="6"/>
  <c r="HQ36" i="6"/>
  <c r="HQ34" i="6"/>
  <c r="HQ32" i="6"/>
  <c r="HQ30" i="6"/>
  <c r="HQ33" i="6"/>
  <c r="HQ28" i="6"/>
  <c r="HQ26" i="6"/>
  <c r="HQ23" i="6"/>
  <c r="HQ21" i="6"/>
  <c r="HQ19" i="6"/>
  <c r="HQ31" i="6"/>
  <c r="HQ37" i="6"/>
  <c r="HQ29" i="6"/>
  <c r="HQ27" i="6"/>
  <c r="HQ25" i="6"/>
  <c r="HQ22" i="6"/>
  <c r="HQ20" i="6"/>
  <c r="HQ18" i="6"/>
  <c r="HQ35" i="6"/>
  <c r="HQ17" i="6"/>
  <c r="DK7" i="6"/>
  <c r="DL5" i="6"/>
  <c r="FM24" i="6"/>
  <c r="HR7" i="6"/>
  <c r="HS5" i="6"/>
  <c r="FP5" i="6"/>
  <c r="FO7" i="6"/>
  <c r="FH24" i="13" l="1"/>
  <c r="FH20" i="13"/>
  <c r="FH25" i="13"/>
  <c r="FH26" i="13"/>
  <c r="FH19" i="13"/>
  <c r="FH21" i="13"/>
  <c r="FH18" i="13"/>
  <c r="FH17" i="13"/>
  <c r="FH22" i="13"/>
  <c r="FH23" i="13"/>
  <c r="DD26" i="13"/>
  <c r="DD21" i="13"/>
  <c r="DD18" i="13"/>
  <c r="DD19" i="13"/>
  <c r="DD20" i="13"/>
  <c r="DD25" i="13"/>
  <c r="DD17" i="13"/>
  <c r="DD24" i="13"/>
  <c r="DD22" i="13"/>
  <c r="DD23" i="13"/>
  <c r="HI25" i="13"/>
  <c r="HI22" i="13"/>
  <c r="HI19" i="13"/>
  <c r="HI23" i="13"/>
  <c r="HI21" i="13"/>
  <c r="HI26" i="13"/>
  <c r="HI24" i="13"/>
  <c r="HI17" i="13"/>
  <c r="HI18" i="13"/>
  <c r="HI20" i="13"/>
  <c r="FN24" i="6"/>
  <c r="AY3" i="20"/>
  <c r="BA4" i="20"/>
  <c r="DJ24" i="6"/>
  <c r="HH16" i="13"/>
  <c r="DE6" i="13"/>
  <c r="DF4" i="13"/>
  <c r="DC16" i="13"/>
  <c r="FG16" i="13"/>
  <c r="HJ4" i="13"/>
  <c r="HJ6" i="13" s="1"/>
  <c r="FI4" i="13"/>
  <c r="FI6" i="13" s="1"/>
  <c r="DM5" i="6"/>
  <c r="DL7" i="6"/>
  <c r="HQ24" i="6"/>
  <c r="HR55" i="6"/>
  <c r="HR53" i="6"/>
  <c r="HR54" i="6"/>
  <c r="HR51" i="6"/>
  <c r="HR50" i="6"/>
  <c r="HR49" i="6"/>
  <c r="HR47" i="6"/>
  <c r="HR45" i="6"/>
  <c r="HR43" i="6"/>
  <c r="HR41" i="6"/>
  <c r="HR48" i="6"/>
  <c r="HR46" i="6"/>
  <c r="HR44" i="6"/>
  <c r="HR42" i="6"/>
  <c r="HR56" i="6"/>
  <c r="HR52" i="6"/>
  <c r="HR40" i="6"/>
  <c r="HR38" i="6"/>
  <c r="HR36" i="6"/>
  <c r="HR34" i="6"/>
  <c r="HR32" i="6"/>
  <c r="HR39" i="6"/>
  <c r="HR37" i="6"/>
  <c r="HR35" i="6"/>
  <c r="HR33" i="6"/>
  <c r="HR31" i="6"/>
  <c r="HR28" i="6"/>
  <c r="HR26" i="6"/>
  <c r="HR29" i="6"/>
  <c r="HR27" i="6"/>
  <c r="HR30" i="6"/>
  <c r="HR19" i="6"/>
  <c r="HR21" i="6"/>
  <c r="HR23" i="6"/>
  <c r="HR18" i="6"/>
  <c r="HR20" i="6"/>
  <c r="HR17" i="6"/>
  <c r="HR22" i="6"/>
  <c r="HR25" i="6"/>
  <c r="DK41" i="6"/>
  <c r="DK26" i="6"/>
  <c r="DK22" i="6"/>
  <c r="DK52" i="6"/>
  <c r="DK32" i="6"/>
  <c r="DK28" i="6"/>
  <c r="DK35" i="6"/>
  <c r="DK19" i="6"/>
  <c r="DK56" i="6"/>
  <c r="DK49" i="6"/>
  <c r="DK29" i="6"/>
  <c r="DK27" i="6"/>
  <c r="DK50" i="6"/>
  <c r="DK54" i="6"/>
  <c r="DK20" i="6"/>
  <c r="DK36" i="6"/>
  <c r="DK47" i="6"/>
  <c r="DK40" i="6"/>
  <c r="DK39" i="6"/>
  <c r="DK30" i="6"/>
  <c r="DK44" i="6"/>
  <c r="DK37" i="6"/>
  <c r="DK25" i="6"/>
  <c r="DK34" i="6"/>
  <c r="DK31" i="6"/>
  <c r="DK45" i="6"/>
  <c r="DK53" i="6"/>
  <c r="DK46" i="6"/>
  <c r="DK51" i="6"/>
  <c r="DK23" i="6"/>
  <c r="DK33" i="6"/>
  <c r="DK43" i="6"/>
  <c r="DK17" i="6"/>
  <c r="DK48" i="6"/>
  <c r="DK42" i="6"/>
  <c r="DK38" i="6"/>
  <c r="DK21" i="6"/>
  <c r="DK55" i="6"/>
  <c r="DK18" i="6"/>
  <c r="FO55" i="6"/>
  <c r="FO53" i="6"/>
  <c r="FO51" i="6"/>
  <c r="FO56" i="6"/>
  <c r="FO54" i="6"/>
  <c r="FO52" i="6"/>
  <c r="FO50" i="6"/>
  <c r="FO48" i="6"/>
  <c r="FO46" i="6"/>
  <c r="FO44" i="6"/>
  <c r="FO42" i="6"/>
  <c r="FO40" i="6"/>
  <c r="FO38" i="6"/>
  <c r="FO49" i="6"/>
  <c r="FO47" i="6"/>
  <c r="FO45" i="6"/>
  <c r="FO43" i="6"/>
  <c r="FO41" i="6"/>
  <c r="FO37" i="6"/>
  <c r="FO35" i="6"/>
  <c r="FO33" i="6"/>
  <c r="FO36" i="6"/>
  <c r="FO34" i="6"/>
  <c r="FO32" i="6"/>
  <c r="FO39" i="6"/>
  <c r="FO31" i="6"/>
  <c r="FO29" i="6"/>
  <c r="FO27" i="6"/>
  <c r="FO25" i="6"/>
  <c r="FO22" i="6"/>
  <c r="FO20" i="6"/>
  <c r="FO21" i="6"/>
  <c r="FO18" i="6"/>
  <c r="FO23" i="6"/>
  <c r="FO26" i="6"/>
  <c r="FO28" i="6"/>
  <c r="FO30" i="6"/>
  <c r="FO19" i="6"/>
  <c r="FO17" i="6"/>
  <c r="HS7" i="6"/>
  <c r="HT5" i="6"/>
  <c r="FP7" i="6"/>
  <c r="FQ5" i="6"/>
  <c r="HJ25" i="13" l="1"/>
  <c r="HJ21" i="13"/>
  <c r="HJ17" i="13"/>
  <c r="HJ24" i="13"/>
  <c r="HJ19" i="13"/>
  <c r="HJ20" i="13"/>
  <c r="HJ22" i="13"/>
  <c r="HJ23" i="13"/>
  <c r="HJ26" i="13"/>
  <c r="HJ18" i="13"/>
  <c r="DE22" i="13"/>
  <c r="DE19" i="13"/>
  <c r="DE20" i="13"/>
  <c r="DE24" i="13"/>
  <c r="DE23" i="13"/>
  <c r="DE25" i="13"/>
  <c r="DE21" i="13"/>
  <c r="DE17" i="13"/>
  <c r="DE18" i="13"/>
  <c r="DE26" i="13"/>
  <c r="FI24" i="13"/>
  <c r="FI21" i="13"/>
  <c r="FI18" i="13"/>
  <c r="FI23" i="13"/>
  <c r="FI19" i="13"/>
  <c r="FI20" i="13"/>
  <c r="FI26" i="13"/>
  <c r="FI22" i="13"/>
  <c r="FI17" i="13"/>
  <c r="FI25" i="13"/>
  <c r="AZ3" i="20"/>
  <c r="BB4" i="20"/>
  <c r="HI16" i="13"/>
  <c r="FH16" i="13"/>
  <c r="DD16" i="13"/>
  <c r="DF6" i="13"/>
  <c r="DG4" i="13"/>
  <c r="DG6" i="13" s="1"/>
  <c r="HK4" i="13"/>
  <c r="HK6" i="13" s="1"/>
  <c r="DK24" i="6"/>
  <c r="HR24" i="6"/>
  <c r="FP55" i="6"/>
  <c r="FP53" i="6"/>
  <c r="FP51" i="6"/>
  <c r="FP56" i="6"/>
  <c r="FP54" i="6"/>
  <c r="FP52" i="6"/>
  <c r="FP49" i="6"/>
  <c r="FP47" i="6"/>
  <c r="FP45" i="6"/>
  <c r="FP43" i="6"/>
  <c r="FP41" i="6"/>
  <c r="FP48" i="6"/>
  <c r="FP44" i="6"/>
  <c r="FP50" i="6"/>
  <c r="FP46" i="6"/>
  <c r="FP42" i="6"/>
  <c r="FP36" i="6"/>
  <c r="FP34" i="6"/>
  <c r="FP32" i="6"/>
  <c r="FP38" i="6"/>
  <c r="FP39" i="6"/>
  <c r="FP40" i="6"/>
  <c r="FP33" i="6"/>
  <c r="FP31" i="6"/>
  <c r="FP29" i="6"/>
  <c r="FP27" i="6"/>
  <c r="FP25" i="6"/>
  <c r="FP22" i="6"/>
  <c r="FP20" i="6"/>
  <c r="FP37" i="6"/>
  <c r="FP30" i="6"/>
  <c r="FP28" i="6"/>
  <c r="FP26" i="6"/>
  <c r="FP23" i="6"/>
  <c r="FP21" i="6"/>
  <c r="FP19" i="6"/>
  <c r="FP17" i="6"/>
  <c r="FP35" i="6"/>
  <c r="FP18" i="6"/>
  <c r="HS56" i="6"/>
  <c r="HS54" i="6"/>
  <c r="HS52" i="6"/>
  <c r="HS50" i="6"/>
  <c r="HS49" i="6"/>
  <c r="HS47" i="6"/>
  <c r="HS45" i="6"/>
  <c r="HS43" i="6"/>
  <c r="HS41" i="6"/>
  <c r="HS48" i="6"/>
  <c r="HS46" i="6"/>
  <c r="HS44" i="6"/>
  <c r="HS42" i="6"/>
  <c r="HS53" i="6"/>
  <c r="HS51" i="6"/>
  <c r="HS40" i="6"/>
  <c r="HS38" i="6"/>
  <c r="HS36" i="6"/>
  <c r="HS34" i="6"/>
  <c r="HS32" i="6"/>
  <c r="HS30" i="6"/>
  <c r="HS39" i="6"/>
  <c r="HS37" i="6"/>
  <c r="HS35" i="6"/>
  <c r="HS33" i="6"/>
  <c r="HS31" i="6"/>
  <c r="HS55" i="6"/>
  <c r="HS29" i="6"/>
  <c r="HS27" i="6"/>
  <c r="HS25" i="6"/>
  <c r="HS22" i="6"/>
  <c r="HS20" i="6"/>
  <c r="HS18" i="6"/>
  <c r="HS19" i="6"/>
  <c r="HS21" i="6"/>
  <c r="HS26" i="6"/>
  <c r="HS23" i="6"/>
  <c r="HS17" i="6"/>
  <c r="HS28" i="6"/>
  <c r="FO24" i="6"/>
  <c r="DL56" i="6"/>
  <c r="DL43" i="6"/>
  <c r="DL34" i="6"/>
  <c r="DL26" i="6"/>
  <c r="DL45" i="6"/>
  <c r="DL27" i="6"/>
  <c r="DL50" i="6"/>
  <c r="DL41" i="6"/>
  <c r="DL23" i="6"/>
  <c r="DL38" i="6"/>
  <c r="DL19" i="6"/>
  <c r="DL47" i="6"/>
  <c r="DL35" i="6"/>
  <c r="DL44" i="6"/>
  <c r="DL28" i="6"/>
  <c r="DL20" i="6"/>
  <c r="DL17" i="6"/>
  <c r="DL52" i="6"/>
  <c r="DL36" i="6"/>
  <c r="DL49" i="6"/>
  <c r="DL33" i="6"/>
  <c r="DL18" i="6"/>
  <c r="DL55" i="6"/>
  <c r="DL32" i="6"/>
  <c r="DL42" i="6"/>
  <c r="DL30" i="6"/>
  <c r="DL54" i="6"/>
  <c r="DL29" i="6"/>
  <c r="DL25" i="6"/>
  <c r="DL51" i="6"/>
  <c r="DL39" i="6"/>
  <c r="DL21" i="6"/>
  <c r="DL48" i="6"/>
  <c r="DL46" i="6"/>
  <c r="DL37" i="6"/>
  <c r="DL53" i="6"/>
  <c r="DL40" i="6"/>
  <c r="DL31" i="6"/>
  <c r="DL22" i="6"/>
  <c r="DM7" i="6"/>
  <c r="DN5" i="6"/>
  <c r="HU5" i="6"/>
  <c r="HT7" i="6"/>
  <c r="FQ7" i="6"/>
  <c r="FR5" i="6"/>
  <c r="HK25" i="13" l="1"/>
  <c r="HK22" i="13"/>
  <c r="HK19" i="13"/>
  <c r="HK24" i="13"/>
  <c r="HK20" i="13"/>
  <c r="HK26" i="13"/>
  <c r="HK23" i="13"/>
  <c r="HK18" i="13"/>
  <c r="HK21" i="13"/>
  <c r="HK17" i="13"/>
  <c r="DG24" i="13"/>
  <c r="DG22" i="13"/>
  <c r="DG19" i="13"/>
  <c r="DG23" i="13"/>
  <c r="DG21" i="13"/>
  <c r="DG25" i="13"/>
  <c r="DG17" i="13"/>
  <c r="DG26" i="13"/>
  <c r="DG18" i="13"/>
  <c r="DG20" i="13"/>
  <c r="DF25" i="13"/>
  <c r="DF26" i="13"/>
  <c r="DF24" i="13"/>
  <c r="DF23" i="13"/>
  <c r="DF19" i="13"/>
  <c r="DF21" i="13"/>
  <c r="DF20" i="13"/>
  <c r="DF17" i="13"/>
  <c r="DF22" i="13"/>
  <c r="DF18" i="13"/>
  <c r="BA3" i="20"/>
  <c r="BC4" i="20"/>
  <c r="HJ16" i="13"/>
  <c r="DE16" i="13"/>
  <c r="FI16" i="13"/>
  <c r="DM46" i="6"/>
  <c r="DM32" i="6"/>
  <c r="DM44" i="6"/>
  <c r="DM22" i="6"/>
  <c r="DM17" i="6"/>
  <c r="DM49" i="6"/>
  <c r="DM27" i="6"/>
  <c r="DM56" i="6"/>
  <c r="DM43" i="6"/>
  <c r="DM29" i="6"/>
  <c r="DM42" i="6"/>
  <c r="DM19" i="6"/>
  <c r="DM53" i="6"/>
  <c r="DM39" i="6"/>
  <c r="DM25" i="6"/>
  <c r="DM54" i="6"/>
  <c r="DM33" i="6"/>
  <c r="DM47" i="6"/>
  <c r="DM51" i="6"/>
  <c r="DM34" i="6"/>
  <c r="DM55" i="6"/>
  <c r="DM31" i="6"/>
  <c r="DM20" i="6"/>
  <c r="DM35" i="6"/>
  <c r="DM26" i="6"/>
  <c r="DM40" i="6"/>
  <c r="DM36" i="6"/>
  <c r="DM50" i="6"/>
  <c r="DM37" i="6"/>
  <c r="DM21" i="6"/>
  <c r="DM18" i="6"/>
  <c r="DM48" i="6"/>
  <c r="DM45" i="6"/>
  <c r="DM41" i="6"/>
  <c r="DM30" i="6"/>
  <c r="DM52" i="6"/>
  <c r="DM38" i="6"/>
  <c r="DM28" i="6"/>
  <c r="DM23" i="6"/>
  <c r="FP24" i="6"/>
  <c r="FQ56" i="6"/>
  <c r="FQ54" i="6"/>
  <c r="FQ52" i="6"/>
  <c r="FQ55" i="6"/>
  <c r="FQ53" i="6"/>
  <c r="FQ51" i="6"/>
  <c r="FQ47" i="6"/>
  <c r="FQ43" i="6"/>
  <c r="FQ50" i="6"/>
  <c r="FQ46" i="6"/>
  <c r="FQ42" i="6"/>
  <c r="FQ38" i="6"/>
  <c r="FQ49" i="6"/>
  <c r="FQ45" i="6"/>
  <c r="FQ41" i="6"/>
  <c r="FQ39" i="6"/>
  <c r="FQ48" i="6"/>
  <c r="FQ44" i="6"/>
  <c r="FQ40" i="6"/>
  <c r="FQ37" i="6"/>
  <c r="FQ35" i="6"/>
  <c r="FQ33" i="6"/>
  <c r="FQ31" i="6"/>
  <c r="FQ29" i="6"/>
  <c r="FQ27" i="6"/>
  <c r="FQ25" i="6"/>
  <c r="FQ22" i="6"/>
  <c r="FQ20" i="6"/>
  <c r="FQ36" i="6"/>
  <c r="FQ34" i="6"/>
  <c r="FQ30" i="6"/>
  <c r="FQ28" i="6"/>
  <c r="FQ26" i="6"/>
  <c r="FQ23" i="6"/>
  <c r="FQ21" i="6"/>
  <c r="FQ32" i="6"/>
  <c r="FQ19" i="6"/>
  <c r="FQ17" i="6"/>
  <c r="FQ18" i="6"/>
  <c r="HT56" i="6"/>
  <c r="HT54" i="6"/>
  <c r="HT52" i="6"/>
  <c r="HT50" i="6"/>
  <c r="HT55" i="6"/>
  <c r="HT53" i="6"/>
  <c r="HT51" i="6"/>
  <c r="HT47" i="6"/>
  <c r="HT41" i="6"/>
  <c r="HT42" i="6"/>
  <c r="HT40" i="6"/>
  <c r="HT38" i="6"/>
  <c r="HT36" i="6"/>
  <c r="HT34" i="6"/>
  <c r="HT32" i="6"/>
  <c r="HT30" i="6"/>
  <c r="HT45" i="6"/>
  <c r="HT48" i="6"/>
  <c r="HT43" i="6"/>
  <c r="HT46" i="6"/>
  <c r="HT39" i="6"/>
  <c r="HT49" i="6"/>
  <c r="HT44" i="6"/>
  <c r="HT31" i="6"/>
  <c r="HT29" i="6"/>
  <c r="HT27" i="6"/>
  <c r="HT25" i="6"/>
  <c r="HT22" i="6"/>
  <c r="HT20" i="6"/>
  <c r="HT18" i="6"/>
  <c r="HT37" i="6"/>
  <c r="HT35" i="6"/>
  <c r="HT28" i="6"/>
  <c r="HT26" i="6"/>
  <c r="HT23" i="6"/>
  <c r="HT21" i="6"/>
  <c r="HT19" i="6"/>
  <c r="HT17" i="6"/>
  <c r="HT33" i="6"/>
  <c r="DL24" i="6"/>
  <c r="HS24" i="6"/>
  <c r="DO5" i="6"/>
  <c r="DN7" i="6"/>
  <c r="HV5" i="6"/>
  <c r="HU7" i="6"/>
  <c r="FR7" i="6"/>
  <c r="FS5" i="6"/>
  <c r="DG16" i="13" l="1"/>
  <c r="BB3" i="20"/>
  <c r="BD4" i="20"/>
  <c r="HK16" i="13"/>
  <c r="DF16" i="13"/>
  <c r="DN44" i="6"/>
  <c r="DN54" i="6"/>
  <c r="DN30" i="6"/>
  <c r="DN18" i="6"/>
  <c r="DN41" i="6"/>
  <c r="DN37" i="6"/>
  <c r="DN17" i="6"/>
  <c r="DN23" i="6"/>
  <c r="DN56" i="6"/>
  <c r="DN43" i="6"/>
  <c r="DN28" i="6"/>
  <c r="DN38" i="6"/>
  <c r="DN55" i="6"/>
  <c r="DN45" i="6"/>
  <c r="DN40" i="6"/>
  <c r="DN49" i="6"/>
  <c r="DN35" i="6"/>
  <c r="DN48" i="6"/>
  <c r="DN29" i="6"/>
  <c r="DN52" i="6"/>
  <c r="DN53" i="6"/>
  <c r="DN39" i="6"/>
  <c r="DN42" i="6"/>
  <c r="DN26" i="6"/>
  <c r="DN32" i="6"/>
  <c r="DN50" i="6"/>
  <c r="DN51" i="6"/>
  <c r="DN36" i="6"/>
  <c r="DN22" i="6"/>
  <c r="DN25" i="6"/>
  <c r="DN47" i="6"/>
  <c r="DN46" i="6"/>
  <c r="DN33" i="6"/>
  <c r="DN19" i="6"/>
  <c r="DN21" i="6"/>
  <c r="DN34" i="6"/>
  <c r="DN20" i="6"/>
  <c r="DN31" i="6"/>
  <c r="DN27" i="6"/>
  <c r="FR56" i="6"/>
  <c r="FR54" i="6"/>
  <c r="FR52" i="6"/>
  <c r="FR55" i="6"/>
  <c r="FR53" i="6"/>
  <c r="FR51" i="6"/>
  <c r="FR50" i="6"/>
  <c r="FR48" i="6"/>
  <c r="FR46" i="6"/>
  <c r="FR44" i="6"/>
  <c r="FR42" i="6"/>
  <c r="FR40" i="6"/>
  <c r="FR38" i="6"/>
  <c r="FR47" i="6"/>
  <c r="FR43" i="6"/>
  <c r="FR36" i="6"/>
  <c r="FR34" i="6"/>
  <c r="FR32" i="6"/>
  <c r="FR49" i="6"/>
  <c r="FR45" i="6"/>
  <c r="FR41" i="6"/>
  <c r="FR39" i="6"/>
  <c r="FR37" i="6"/>
  <c r="FR35" i="6"/>
  <c r="FR33" i="6"/>
  <c r="FR31" i="6"/>
  <c r="FR29" i="6"/>
  <c r="FR30" i="6"/>
  <c r="FR23" i="6"/>
  <c r="FR26" i="6"/>
  <c r="FR19" i="6"/>
  <c r="FR17" i="6"/>
  <c r="FR28" i="6"/>
  <c r="FR20" i="6"/>
  <c r="FR22" i="6"/>
  <c r="FR25" i="6"/>
  <c r="FR18" i="6"/>
  <c r="FR27" i="6"/>
  <c r="FR21" i="6"/>
  <c r="DP5" i="6"/>
  <c r="DO7" i="6"/>
  <c r="DM24" i="6"/>
  <c r="HU56" i="6"/>
  <c r="HU54" i="6"/>
  <c r="HU52" i="6"/>
  <c r="HU50" i="6"/>
  <c r="HU55" i="6"/>
  <c r="HU53" i="6"/>
  <c r="HU51" i="6"/>
  <c r="HU48" i="6"/>
  <c r="HU46" i="6"/>
  <c r="HU44" i="6"/>
  <c r="HU42" i="6"/>
  <c r="HU40" i="6"/>
  <c r="HU49" i="6"/>
  <c r="HU47" i="6"/>
  <c r="HU45" i="6"/>
  <c r="HU43" i="6"/>
  <c r="HU41" i="6"/>
  <c r="HU38" i="6"/>
  <c r="HU39" i="6"/>
  <c r="HU37" i="6"/>
  <c r="HU35" i="6"/>
  <c r="HU33" i="6"/>
  <c r="HU31" i="6"/>
  <c r="HU36" i="6"/>
  <c r="HU29" i="6"/>
  <c r="HU27" i="6"/>
  <c r="HU25" i="6"/>
  <c r="HU22" i="6"/>
  <c r="HU20" i="6"/>
  <c r="HU18" i="6"/>
  <c r="HU34" i="6"/>
  <c r="HU32" i="6"/>
  <c r="HU28" i="6"/>
  <c r="HU26" i="6"/>
  <c r="HU23" i="6"/>
  <c r="HU21" i="6"/>
  <c r="HU19" i="6"/>
  <c r="HU30" i="6"/>
  <c r="HU17" i="6"/>
  <c r="HT24" i="6"/>
  <c r="FQ24" i="6"/>
  <c r="HW5" i="6"/>
  <c r="HW7" i="6" s="1"/>
  <c r="HV7" i="6"/>
  <c r="FS7" i="6"/>
  <c r="FT5" i="6"/>
  <c r="BC3" i="20" l="1"/>
  <c r="BD3" i="20"/>
  <c r="HU24" i="6"/>
  <c r="DN24" i="6"/>
  <c r="FR24" i="6"/>
  <c r="FS56" i="6"/>
  <c r="FS54" i="6"/>
  <c r="FS52" i="6"/>
  <c r="FS55" i="6"/>
  <c r="FS53" i="6"/>
  <c r="FS51" i="6"/>
  <c r="FS49" i="6"/>
  <c r="FS47" i="6"/>
  <c r="FS45" i="6"/>
  <c r="FS43" i="6"/>
  <c r="FS41" i="6"/>
  <c r="FS39" i="6"/>
  <c r="FS50" i="6"/>
  <c r="FS48" i="6"/>
  <c r="FS46" i="6"/>
  <c r="FS44" i="6"/>
  <c r="FS42" i="6"/>
  <c r="FS40" i="6"/>
  <c r="FS36" i="6"/>
  <c r="FS34" i="6"/>
  <c r="FS32" i="6"/>
  <c r="FS38" i="6"/>
  <c r="FS37" i="6"/>
  <c r="FS35" i="6"/>
  <c r="FS33" i="6"/>
  <c r="FS30" i="6"/>
  <c r="FS28" i="6"/>
  <c r="FS26" i="6"/>
  <c r="FS23" i="6"/>
  <c r="FS21" i="6"/>
  <c r="FS19" i="6"/>
  <c r="FS17" i="6"/>
  <c r="FS29" i="6"/>
  <c r="FS20" i="6"/>
  <c r="FS22" i="6"/>
  <c r="FS25" i="6"/>
  <c r="FS18" i="6"/>
  <c r="FS31" i="6"/>
  <c r="FS27" i="6"/>
  <c r="HW55" i="6"/>
  <c r="HX55" i="6" s="1"/>
  <c r="HW53" i="6"/>
  <c r="HX53" i="6" s="1"/>
  <c r="HW51" i="6"/>
  <c r="HX51" i="6" s="1"/>
  <c r="HW48" i="6"/>
  <c r="HX48" i="6" s="1"/>
  <c r="HW46" i="6"/>
  <c r="HX46" i="6" s="1"/>
  <c r="HW44" i="6"/>
  <c r="HX44" i="6" s="1"/>
  <c r="HW42" i="6"/>
  <c r="HX42" i="6" s="1"/>
  <c r="HW40" i="6"/>
  <c r="HX40" i="6" s="1"/>
  <c r="HW49" i="6"/>
  <c r="HX49" i="6" s="1"/>
  <c r="HW47" i="6"/>
  <c r="HX47" i="6" s="1"/>
  <c r="HW45" i="6"/>
  <c r="HX45" i="6" s="1"/>
  <c r="HW43" i="6"/>
  <c r="HX43" i="6" s="1"/>
  <c r="HW56" i="6"/>
  <c r="HW52" i="6"/>
  <c r="HX52" i="6" s="1"/>
  <c r="HW54" i="6"/>
  <c r="HX54" i="6" s="1"/>
  <c r="HW39" i="6"/>
  <c r="HX39" i="6" s="1"/>
  <c r="HW37" i="6"/>
  <c r="HX37" i="6" s="1"/>
  <c r="HW35" i="6"/>
  <c r="HX35" i="6" s="1"/>
  <c r="HW33" i="6"/>
  <c r="HX33" i="6" s="1"/>
  <c r="HW31" i="6"/>
  <c r="HX31" i="6" s="1"/>
  <c r="HW50" i="6"/>
  <c r="HX50" i="6" s="1"/>
  <c r="HW41" i="6"/>
  <c r="HX41" i="6" s="1"/>
  <c r="HW38" i="6"/>
  <c r="HX38" i="6" s="1"/>
  <c r="HW36" i="6"/>
  <c r="HX36" i="6" s="1"/>
  <c r="HW34" i="6"/>
  <c r="HX34" i="6" s="1"/>
  <c r="HW32" i="6"/>
  <c r="HX32" i="6" s="1"/>
  <c r="HW30" i="6"/>
  <c r="HX30" i="6" s="1"/>
  <c r="HW28" i="6"/>
  <c r="HX28" i="6" s="1"/>
  <c r="HW26" i="6"/>
  <c r="HX26" i="6" s="1"/>
  <c r="HW23" i="6"/>
  <c r="HX23" i="6" s="1"/>
  <c r="HW21" i="6"/>
  <c r="HX21" i="6" s="1"/>
  <c r="HW19" i="6"/>
  <c r="HX19" i="6" s="1"/>
  <c r="HW17" i="6"/>
  <c r="HX17" i="6" s="1"/>
  <c r="HW18" i="6"/>
  <c r="HX18" i="6" s="1"/>
  <c r="HW27" i="6"/>
  <c r="HX27" i="6" s="1"/>
  <c r="HW20" i="6"/>
  <c r="HX20" i="6" s="1"/>
  <c r="HW22" i="6"/>
  <c r="HX22" i="6" s="1"/>
  <c r="HW25" i="6"/>
  <c r="HW29" i="6"/>
  <c r="HX29" i="6" s="1"/>
  <c r="DO33" i="6"/>
  <c r="DO47" i="6"/>
  <c r="DO52" i="6"/>
  <c r="DO45" i="6"/>
  <c r="DO41" i="6"/>
  <c r="DO56" i="6"/>
  <c r="DO18" i="6"/>
  <c r="DO51" i="6"/>
  <c r="DO28" i="6"/>
  <c r="DO27" i="6"/>
  <c r="DO29" i="6"/>
  <c r="DO55" i="6"/>
  <c r="DO53" i="6"/>
  <c r="DO49" i="6"/>
  <c r="DO42" i="6"/>
  <c r="DO50" i="6"/>
  <c r="DO26" i="6"/>
  <c r="DO35" i="6"/>
  <c r="DO46" i="6"/>
  <c r="DO39" i="6"/>
  <c r="DO44" i="6"/>
  <c r="DO22" i="6"/>
  <c r="DO38" i="6"/>
  <c r="DO54" i="6"/>
  <c r="DO31" i="6"/>
  <c r="DO30" i="6"/>
  <c r="DO32" i="6"/>
  <c r="DO17" i="6"/>
  <c r="DO25" i="6"/>
  <c r="DO48" i="6"/>
  <c r="DO21" i="6"/>
  <c r="DO43" i="6"/>
  <c r="DO37" i="6"/>
  <c r="DO36" i="6"/>
  <c r="DO19" i="6"/>
  <c r="DO23" i="6"/>
  <c r="DO40" i="6"/>
  <c r="DO34" i="6"/>
  <c r="DO20" i="6"/>
  <c r="DP7" i="6"/>
  <c r="DQ5" i="6"/>
  <c r="HV56" i="6"/>
  <c r="HV54" i="6"/>
  <c r="HV52" i="6"/>
  <c r="HV50" i="6"/>
  <c r="HV48" i="6"/>
  <c r="HV46" i="6"/>
  <c r="HV44" i="6"/>
  <c r="HV42" i="6"/>
  <c r="HV40" i="6"/>
  <c r="HV55" i="6"/>
  <c r="HV53" i="6"/>
  <c r="HV51" i="6"/>
  <c r="HV49" i="6"/>
  <c r="HV47" i="6"/>
  <c r="HV45" i="6"/>
  <c r="HV43" i="6"/>
  <c r="HV39" i="6"/>
  <c r="HV37" i="6"/>
  <c r="HV35" i="6"/>
  <c r="HV33" i="6"/>
  <c r="HV31" i="6"/>
  <c r="HV41" i="6"/>
  <c r="HV38" i="6"/>
  <c r="HV36" i="6"/>
  <c r="HV34" i="6"/>
  <c r="HV32" i="6"/>
  <c r="HV30" i="6"/>
  <c r="HV29" i="6"/>
  <c r="HV27" i="6"/>
  <c r="HV28" i="6"/>
  <c r="HV26" i="6"/>
  <c r="HV21" i="6"/>
  <c r="HV23" i="6"/>
  <c r="HV17" i="6"/>
  <c r="HV18" i="6"/>
  <c r="HV20" i="6"/>
  <c r="HV22" i="6"/>
  <c r="HV25" i="6"/>
  <c r="HV19" i="6"/>
  <c r="FU5" i="6"/>
  <c r="FU7" i="6" s="1"/>
  <c r="FT7" i="6"/>
  <c r="S10" i="14" l="1"/>
  <c r="AM10" i="14"/>
  <c r="AO10" i="14"/>
  <c r="Z10" i="14"/>
  <c r="AD10" i="14"/>
  <c r="W10" i="14"/>
  <c r="AN10" i="14"/>
  <c r="AQ10" i="14"/>
  <c r="P10" i="14"/>
  <c r="AE10" i="14"/>
  <c r="AV10" i="14"/>
  <c r="AK10" i="14"/>
  <c r="Y10" i="14"/>
  <c r="AX10" i="14"/>
  <c r="AS10" i="14"/>
  <c r="AU10" i="14"/>
  <c r="AL10" i="14"/>
  <c r="AG10" i="14"/>
  <c r="O10" i="14"/>
  <c r="X10" i="14"/>
  <c r="N10" i="14"/>
  <c r="AP10" i="14"/>
  <c r="R10" i="14"/>
  <c r="AC10" i="14"/>
  <c r="AI10" i="14"/>
  <c r="U10" i="14"/>
  <c r="AY10" i="14"/>
  <c r="AZ10" i="14"/>
  <c r="T10" i="14"/>
  <c r="Q10" i="14"/>
  <c r="AW10" i="14"/>
  <c r="AF10" i="14"/>
  <c r="BA10" i="14"/>
  <c r="AA10" i="14"/>
  <c r="AT10" i="14"/>
  <c r="AH10" i="14"/>
  <c r="V10" i="14"/>
  <c r="AB10" i="14"/>
  <c r="AR10" i="14"/>
  <c r="AJ10" i="14"/>
  <c r="HV24" i="6"/>
  <c r="FS24" i="6"/>
  <c r="BB10" i="14" s="1"/>
  <c r="FU55" i="6"/>
  <c r="FV55" i="6" s="1"/>
  <c r="FU53" i="6"/>
  <c r="FV53" i="6" s="1"/>
  <c r="FU51" i="6"/>
  <c r="FV51" i="6" s="1"/>
  <c r="FU56" i="6"/>
  <c r="FV56" i="6" s="1"/>
  <c r="FU54" i="6"/>
  <c r="FV54" i="6" s="1"/>
  <c r="FU52" i="6"/>
  <c r="FV52" i="6" s="1"/>
  <c r="FU50" i="6"/>
  <c r="FV50" i="6" s="1"/>
  <c r="FU46" i="6"/>
  <c r="FV46" i="6" s="1"/>
  <c r="FU42" i="6"/>
  <c r="FV42" i="6" s="1"/>
  <c r="FU38" i="6"/>
  <c r="FV38" i="6" s="1"/>
  <c r="FU49" i="6"/>
  <c r="FV49" i="6" s="1"/>
  <c r="FU45" i="6"/>
  <c r="FV45" i="6" s="1"/>
  <c r="FU48" i="6"/>
  <c r="FV48" i="6" s="1"/>
  <c r="FU44" i="6"/>
  <c r="FV44" i="6" s="1"/>
  <c r="FU40" i="6"/>
  <c r="FV40" i="6" s="1"/>
  <c r="FU47" i="6"/>
  <c r="FV47" i="6" s="1"/>
  <c r="FU43" i="6"/>
  <c r="FV43" i="6" s="1"/>
  <c r="FU36" i="6"/>
  <c r="FV36" i="6" s="1"/>
  <c r="FU34" i="6"/>
  <c r="FV34" i="6" s="1"/>
  <c r="FU32" i="6"/>
  <c r="FV32" i="6" s="1"/>
  <c r="FU39" i="6"/>
  <c r="FV39" i="6" s="1"/>
  <c r="FU33" i="6"/>
  <c r="FV33" i="6" s="1"/>
  <c r="FU30" i="6"/>
  <c r="FV30" i="6" s="1"/>
  <c r="FU28" i="6"/>
  <c r="FV28" i="6" s="1"/>
  <c r="FU26" i="6"/>
  <c r="FV26" i="6" s="1"/>
  <c r="FU23" i="6"/>
  <c r="FV23" i="6" s="1"/>
  <c r="FU21" i="6"/>
  <c r="FV21" i="6" s="1"/>
  <c r="FU41" i="6"/>
  <c r="FV41" i="6" s="1"/>
  <c r="FU37" i="6"/>
  <c r="FV37" i="6" s="1"/>
  <c r="FU31" i="6"/>
  <c r="FV31" i="6" s="1"/>
  <c r="FU29" i="6"/>
  <c r="FV29" i="6" s="1"/>
  <c r="FU27" i="6"/>
  <c r="FV27" i="6" s="1"/>
  <c r="FU25" i="6"/>
  <c r="FU22" i="6"/>
  <c r="FV22" i="6" s="1"/>
  <c r="FU20" i="6"/>
  <c r="FV20" i="6" s="1"/>
  <c r="FU35" i="6"/>
  <c r="FV35" i="6" s="1"/>
  <c r="FU18" i="6"/>
  <c r="FV18" i="6" s="1"/>
  <c r="FU19" i="6"/>
  <c r="FV19" i="6" s="1"/>
  <c r="FU17" i="6"/>
  <c r="FV17" i="6" s="1"/>
  <c r="DQ7" i="6"/>
  <c r="DR5" i="6"/>
  <c r="DR7" i="6" s="1"/>
  <c r="DP47" i="6"/>
  <c r="DP42" i="6"/>
  <c r="DP41" i="6"/>
  <c r="DP40" i="6"/>
  <c r="DP26" i="6"/>
  <c r="DP55" i="6"/>
  <c r="DP39" i="6"/>
  <c r="DP44" i="6"/>
  <c r="DP17" i="6"/>
  <c r="DP22" i="6"/>
  <c r="DP30" i="6"/>
  <c r="DP51" i="6"/>
  <c r="DP23" i="6"/>
  <c r="DP31" i="6"/>
  <c r="DP32" i="6"/>
  <c r="DP52" i="6"/>
  <c r="DP43" i="6"/>
  <c r="DP36" i="6"/>
  <c r="DP25" i="6"/>
  <c r="DP19" i="6"/>
  <c r="DP49" i="6"/>
  <c r="DP46" i="6"/>
  <c r="DP33" i="6"/>
  <c r="DP21" i="6"/>
  <c r="DP29" i="6"/>
  <c r="DP34" i="6"/>
  <c r="DP50" i="6"/>
  <c r="DP27" i="6"/>
  <c r="DP54" i="6"/>
  <c r="DP18" i="6"/>
  <c r="DP56" i="6"/>
  <c r="DP38" i="6"/>
  <c r="DP48" i="6"/>
  <c r="DP20" i="6"/>
  <c r="DP45" i="6"/>
  <c r="DP37" i="6"/>
  <c r="DP53" i="6"/>
  <c r="DP35" i="6"/>
  <c r="DP28" i="6"/>
  <c r="HW24" i="6"/>
  <c r="HX24" i="6" s="1"/>
  <c r="HX25" i="6"/>
  <c r="HX56" i="6"/>
  <c r="FT56" i="6"/>
  <c r="FT54" i="6"/>
  <c r="FT52" i="6"/>
  <c r="FT55" i="6"/>
  <c r="FT53" i="6"/>
  <c r="FT51" i="6"/>
  <c r="FT50" i="6"/>
  <c r="FT48" i="6"/>
  <c r="FT46" i="6"/>
  <c r="FT44" i="6"/>
  <c r="FT42" i="6"/>
  <c r="FT40" i="6"/>
  <c r="FT47" i="6"/>
  <c r="FT43" i="6"/>
  <c r="FT49" i="6"/>
  <c r="FT45" i="6"/>
  <c r="FT41" i="6"/>
  <c r="FT39" i="6"/>
  <c r="FT37" i="6"/>
  <c r="FT35" i="6"/>
  <c r="FT33" i="6"/>
  <c r="FT36" i="6"/>
  <c r="FT38" i="6"/>
  <c r="FT30" i="6"/>
  <c r="FT28" i="6"/>
  <c r="FT26" i="6"/>
  <c r="FT23" i="6"/>
  <c r="FT21" i="6"/>
  <c r="FT34" i="6"/>
  <c r="FT32" i="6"/>
  <c r="FT31" i="6"/>
  <c r="FT29" i="6"/>
  <c r="FT27" i="6"/>
  <c r="FT25" i="6"/>
  <c r="FT22" i="6"/>
  <c r="FT20" i="6"/>
  <c r="FT18" i="6"/>
  <c r="FT19" i="6"/>
  <c r="FT17" i="6"/>
  <c r="DO24" i="6"/>
  <c r="AU9" i="14" l="1"/>
  <c r="W9" i="14"/>
  <c r="X9" i="14"/>
  <c r="AY9" i="14"/>
  <c r="M9" i="14"/>
  <c r="AJ9" i="14"/>
  <c r="AF9" i="14"/>
  <c r="V9" i="14"/>
  <c r="AX9" i="14"/>
  <c r="U9" i="14"/>
  <c r="S9" i="14"/>
  <c r="O9" i="14"/>
  <c r="AK9" i="14"/>
  <c r="AC9" i="14"/>
  <c r="Y9" i="14"/>
  <c r="AD9" i="14"/>
  <c r="AR9" i="14"/>
  <c r="AZ9" i="14"/>
  <c r="AQ9" i="14"/>
  <c r="Z9" i="14"/>
  <c r="AM9" i="14"/>
  <c r="AV9" i="14"/>
  <c r="AW9" i="14"/>
  <c r="AB9" i="14"/>
  <c r="AL9" i="14"/>
  <c r="P9" i="14"/>
  <c r="AN9" i="14"/>
  <c r="BA9" i="14"/>
  <c r="AH9" i="14"/>
  <c r="Q9" i="14"/>
  <c r="AI9" i="14"/>
  <c r="AT9" i="14"/>
  <c r="AS9" i="14"/>
  <c r="AE9" i="14"/>
  <c r="AO9" i="14"/>
  <c r="AG9" i="14"/>
  <c r="AP9" i="14"/>
  <c r="T9" i="14"/>
  <c r="R9" i="14"/>
  <c r="N9" i="14"/>
  <c r="AA9" i="14"/>
  <c r="FT24" i="6"/>
  <c r="BC10" i="14" s="1"/>
  <c r="DP24" i="6"/>
  <c r="BB9" i="14" s="1"/>
  <c r="AR10" i="20"/>
  <c r="AG9" i="20"/>
  <c r="AQ9" i="20"/>
  <c r="BB9" i="20"/>
  <c r="R9" i="20"/>
  <c r="AV9" i="20"/>
  <c r="DR52" i="6"/>
  <c r="DS52" i="6" s="1"/>
  <c r="DR41" i="6"/>
  <c r="DS41" i="6" s="1"/>
  <c r="DR53" i="6"/>
  <c r="DS53" i="6" s="1"/>
  <c r="DR26" i="6"/>
  <c r="DS26" i="6" s="1"/>
  <c r="DR28" i="6"/>
  <c r="DS28" i="6" s="1"/>
  <c r="DR49" i="6"/>
  <c r="DS49" i="6" s="1"/>
  <c r="DR44" i="6"/>
  <c r="DS44" i="6" s="1"/>
  <c r="DR42" i="6"/>
  <c r="DS42" i="6" s="1"/>
  <c r="DR25" i="6"/>
  <c r="DR23" i="6"/>
  <c r="DS23" i="6" s="1"/>
  <c r="DR46" i="6"/>
  <c r="DS46" i="6" s="1"/>
  <c r="DR36" i="6"/>
  <c r="DS36" i="6" s="1"/>
  <c r="DR21" i="6"/>
  <c r="DS21" i="6" s="1"/>
  <c r="DR43" i="6"/>
  <c r="DS43" i="6" s="1"/>
  <c r="DR33" i="6"/>
  <c r="DS33" i="6" s="1"/>
  <c r="DR45" i="6"/>
  <c r="DS45" i="6" s="1"/>
  <c r="DR18" i="6"/>
  <c r="DS18" i="6" s="1"/>
  <c r="DR17" i="6"/>
  <c r="DS17" i="6" s="1"/>
  <c r="DR40" i="6"/>
  <c r="DS40" i="6" s="1"/>
  <c r="DR30" i="6"/>
  <c r="DS30" i="6" s="1"/>
  <c r="DR38" i="6"/>
  <c r="DS38" i="6" s="1"/>
  <c r="DR31" i="6"/>
  <c r="DS31" i="6" s="1"/>
  <c r="DR19" i="6"/>
  <c r="DS19" i="6" s="1"/>
  <c r="DR48" i="6"/>
  <c r="DS48" i="6" s="1"/>
  <c r="DR27" i="6"/>
  <c r="DS27" i="6" s="1"/>
  <c r="DR35" i="6"/>
  <c r="DS35" i="6" s="1"/>
  <c r="DR39" i="6"/>
  <c r="DS39" i="6" s="1"/>
  <c r="DR54" i="6"/>
  <c r="DS54" i="6" s="1"/>
  <c r="DR29" i="6"/>
  <c r="DS29" i="6" s="1"/>
  <c r="DR56" i="6"/>
  <c r="L9" i="14" s="1"/>
  <c r="DR20" i="6"/>
  <c r="DS20" i="6" s="1"/>
  <c r="DR51" i="6"/>
  <c r="DS51" i="6" s="1"/>
  <c r="DR47" i="6"/>
  <c r="DS47" i="6" s="1"/>
  <c r="DR32" i="6"/>
  <c r="DS32" i="6" s="1"/>
  <c r="DR22" i="6"/>
  <c r="DS22" i="6" s="1"/>
  <c r="DR37" i="6"/>
  <c r="DS37" i="6" s="1"/>
  <c r="DR55" i="6"/>
  <c r="DS55" i="6" s="1"/>
  <c r="DR50" i="6"/>
  <c r="DS50" i="6" s="1"/>
  <c r="DR34" i="6"/>
  <c r="DS34" i="6" s="1"/>
  <c r="AF10" i="20"/>
  <c r="P10" i="20"/>
  <c r="DQ52" i="6"/>
  <c r="DQ53" i="6"/>
  <c r="DQ41" i="6"/>
  <c r="DQ32" i="6"/>
  <c r="DQ20" i="6"/>
  <c r="DQ49" i="6"/>
  <c r="DQ50" i="6"/>
  <c r="DQ44" i="6"/>
  <c r="DQ29" i="6"/>
  <c r="DQ17" i="6"/>
  <c r="DQ54" i="6"/>
  <c r="DQ36" i="6"/>
  <c r="DQ25" i="6"/>
  <c r="DQ51" i="6"/>
  <c r="DQ46" i="6"/>
  <c r="DQ33" i="6"/>
  <c r="DQ43" i="6"/>
  <c r="DQ48" i="6"/>
  <c r="DQ37" i="6"/>
  <c r="DQ30" i="6"/>
  <c r="DQ45" i="6"/>
  <c r="DQ34" i="6"/>
  <c r="DQ27" i="6"/>
  <c r="DQ21" i="6"/>
  <c r="DQ19" i="6"/>
  <c r="DQ55" i="6"/>
  <c r="DQ28" i="6"/>
  <c r="DQ23" i="6"/>
  <c r="DQ40" i="6"/>
  <c r="DQ39" i="6"/>
  <c r="DQ42" i="6"/>
  <c r="DQ31" i="6"/>
  <c r="DQ38" i="6"/>
  <c r="DQ18" i="6"/>
  <c r="DQ22" i="6"/>
  <c r="DQ56" i="6"/>
  <c r="DQ35" i="6"/>
  <c r="DQ47" i="6"/>
  <c r="DQ26" i="6"/>
  <c r="Z10" i="20"/>
  <c r="AJ10" i="20"/>
  <c r="N10" i="20"/>
  <c r="W10" i="20"/>
  <c r="FV25" i="6"/>
  <c r="FU24" i="6"/>
  <c r="BD10" i="14" s="1"/>
  <c r="AD10" i="20" l="1"/>
  <c r="AK9" i="20"/>
  <c r="AZ9" i="20"/>
  <c r="AH9" i="20"/>
  <c r="AH15" i="20" s="1"/>
  <c r="BA9" i="20"/>
  <c r="BB15" i="20" s="1"/>
  <c r="S9" i="20"/>
  <c r="S15" i="20" s="1"/>
  <c r="AU9" i="20"/>
  <c r="O9" i="20"/>
  <c r="AW10" i="20"/>
  <c r="BB10" i="20"/>
  <c r="AY10" i="20"/>
  <c r="V9" i="20"/>
  <c r="AN9" i="20"/>
  <c r="BC9" i="20"/>
  <c r="BC15" i="20" s="1"/>
  <c r="AW9" i="20"/>
  <c r="AW15" i="20" s="1"/>
  <c r="AU10" i="20"/>
  <c r="AO10" i="20"/>
  <c r="AV10" i="20"/>
  <c r="BA10" i="20"/>
  <c r="AC10" i="20"/>
  <c r="X10" i="20"/>
  <c r="X16" i="20" s="1"/>
  <c r="AZ11" i="20"/>
  <c r="AX11" i="20"/>
  <c r="AG11" i="20"/>
  <c r="X11" i="20"/>
  <c r="W11" i="20"/>
  <c r="K10" i="20"/>
  <c r="D25" i="20"/>
  <c r="AP11" i="20"/>
  <c r="Y11" i="20"/>
  <c r="P11" i="20"/>
  <c r="O11" i="20"/>
  <c r="BD9" i="20"/>
  <c r="AB11" i="20"/>
  <c r="Z11" i="20"/>
  <c r="BB11" i="20"/>
  <c r="I10" i="20"/>
  <c r="AY11" i="20"/>
  <c r="AH11" i="20"/>
  <c r="Q11" i="20"/>
  <c r="M10" i="20"/>
  <c r="N16" i="20" s="1"/>
  <c r="L10" i="20"/>
  <c r="BA11" i="20"/>
  <c r="AQ11" i="20"/>
  <c r="F10" i="20"/>
  <c r="E10" i="20"/>
  <c r="AS11" i="20"/>
  <c r="AJ11" i="20"/>
  <c r="AI11" i="20"/>
  <c r="R11" i="20"/>
  <c r="BD11" i="20"/>
  <c r="BC11" i="20"/>
  <c r="AT11" i="20"/>
  <c r="AK11" i="20"/>
  <c r="T11" i="20"/>
  <c r="AF11" i="20"/>
  <c r="J10" i="20"/>
  <c r="AA11" i="20"/>
  <c r="G10" i="20"/>
  <c r="AV11" i="20"/>
  <c r="AU11" i="20"/>
  <c r="AL11" i="20"/>
  <c r="AC11" i="20"/>
  <c r="AO11" i="20"/>
  <c r="V11" i="20"/>
  <c r="S11" i="20"/>
  <c r="AW11" i="20"/>
  <c r="AN11" i="20"/>
  <c r="AM11" i="20"/>
  <c r="AD11" i="20"/>
  <c r="U11" i="20"/>
  <c r="AR11" i="20"/>
  <c r="H10" i="20"/>
  <c r="AE11" i="20"/>
  <c r="F11" i="20"/>
  <c r="E9" i="20"/>
  <c r="F9" i="20"/>
  <c r="E11" i="20"/>
  <c r="H11" i="20"/>
  <c r="G11" i="20"/>
  <c r="I11" i="20"/>
  <c r="H9" i="20"/>
  <c r="G9" i="20"/>
  <c r="J11" i="20"/>
  <c r="K11" i="20"/>
  <c r="I9" i="20"/>
  <c r="J9" i="20"/>
  <c r="L11" i="20"/>
  <c r="M11" i="20"/>
  <c r="L9" i="20"/>
  <c r="K9" i="20"/>
  <c r="M9" i="20"/>
  <c r="N11" i="20"/>
  <c r="AB9" i="20"/>
  <c r="U9" i="20"/>
  <c r="N9" i="20"/>
  <c r="E25" i="20" s="1"/>
  <c r="AY9" i="20"/>
  <c r="AL9" i="20"/>
  <c r="AT10" i="20"/>
  <c r="BD10" i="20"/>
  <c r="AM10" i="20"/>
  <c r="Z9" i="20"/>
  <c r="AC9" i="20"/>
  <c r="X9" i="20"/>
  <c r="AO9" i="20"/>
  <c r="AS9" i="20"/>
  <c r="V10" i="20"/>
  <c r="Q10" i="20"/>
  <c r="Q16" i="20" s="1"/>
  <c r="AE10" i="20"/>
  <c r="AQ10" i="20"/>
  <c r="T10" i="20"/>
  <c r="AX9" i="20"/>
  <c r="AF9" i="20"/>
  <c r="AD9" i="20"/>
  <c r="AJ9" i="20"/>
  <c r="AA9" i="20"/>
  <c r="T9" i="20"/>
  <c r="BC10" i="20"/>
  <c r="Y9" i="20"/>
  <c r="AI9" i="20"/>
  <c r="AP9" i="20"/>
  <c r="AR9" i="20"/>
  <c r="AR15" i="20" s="1"/>
  <c r="AK10" i="20"/>
  <c r="AK16" i="20" s="1"/>
  <c r="S10" i="20"/>
  <c r="AH10" i="20"/>
  <c r="U10" i="20"/>
  <c r="R10" i="20"/>
  <c r="FV24" i="6"/>
  <c r="DQ24" i="6"/>
  <c r="BC9" i="14" s="1"/>
  <c r="AM9" i="20"/>
  <c r="Q9" i="20"/>
  <c r="R15" i="20" s="1"/>
  <c r="AG10" i="20"/>
  <c r="AG16" i="20" s="1"/>
  <c r="AL10" i="20"/>
  <c r="AX10" i="20"/>
  <c r="DR24" i="6"/>
  <c r="BD9" i="14" s="1"/>
  <c r="DS25" i="6"/>
  <c r="DS56" i="6"/>
  <c r="P9" i="20"/>
  <c r="AE9" i="20"/>
  <c r="AT9" i="20"/>
  <c r="W9" i="20"/>
  <c r="AZ10" i="20"/>
  <c r="O10" i="20"/>
  <c r="O16" i="20" s="1"/>
  <c r="AA10" i="20"/>
  <c r="AA16" i="20" s="1"/>
  <c r="AB10" i="20"/>
  <c r="AS10" i="20"/>
  <c r="AS16" i="20" s="1"/>
  <c r="AN10" i="20"/>
  <c r="Y10" i="20"/>
  <c r="AI10" i="20"/>
  <c r="AP10" i="20"/>
  <c r="U17" i="20" l="1"/>
  <c r="T15" i="20"/>
  <c r="S17" i="20"/>
  <c r="AL17" i="20"/>
  <c r="BC17" i="20"/>
  <c r="AU17" i="20"/>
  <c r="AE16" i="20"/>
  <c r="BC16" i="20"/>
  <c r="AP16" i="20"/>
  <c r="AD16" i="20"/>
  <c r="J15" i="20"/>
  <c r="AL15" i="20"/>
  <c r="AC15" i="20"/>
  <c r="F17" i="20"/>
  <c r="BA17" i="20"/>
  <c r="Z17" i="20"/>
  <c r="AX16" i="20"/>
  <c r="AD17" i="20"/>
  <c r="AE15" i="20"/>
  <c r="AZ15" i="20"/>
  <c r="R17" i="20"/>
  <c r="K15" i="20"/>
  <c r="AN16" i="20"/>
  <c r="W15" i="20"/>
  <c r="AP15" i="20"/>
  <c r="AV16" i="20"/>
  <c r="M17" i="20"/>
  <c r="BD15" i="20"/>
  <c r="AD15" i="20"/>
  <c r="H17" i="20"/>
  <c r="AH17" i="20"/>
  <c r="AT15" i="20"/>
  <c r="AX15" i="20"/>
  <c r="R16" i="20"/>
  <c r="AL16" i="20"/>
  <c r="Y16" i="20"/>
  <c r="AZ16" i="20"/>
  <c r="K17" i="20"/>
  <c r="F15" i="20"/>
  <c r="AP17" i="20"/>
  <c r="J17" i="20"/>
  <c r="AQ17" i="20"/>
  <c r="AI16" i="20"/>
  <c r="V16" i="20"/>
  <c r="AW17" i="20"/>
  <c r="G16" i="20"/>
  <c r="BD17" i="20"/>
  <c r="K16" i="20"/>
  <c r="J16" i="20"/>
  <c r="S16" i="20"/>
  <c r="AO15" i="20"/>
  <c r="AI15" i="20"/>
  <c r="AM15" i="20"/>
  <c r="Z16" i="20"/>
  <c r="Y15" i="20"/>
  <c r="AC17" i="20"/>
  <c r="T17" i="20"/>
  <c r="AS17" i="20"/>
  <c r="P17" i="20"/>
  <c r="I15" i="20"/>
  <c r="AK17" i="20"/>
  <c r="Y17" i="20"/>
  <c r="BA15" i="20"/>
  <c r="AH16" i="20"/>
  <c r="AJ15" i="20"/>
  <c r="AJ16" i="20"/>
  <c r="BD16" i="20"/>
  <c r="H25" i="20"/>
  <c r="N15" i="20"/>
  <c r="AX17" i="20"/>
  <c r="AC16" i="20"/>
  <c r="AY16" i="20"/>
  <c r="AK15" i="20"/>
  <c r="AM16" i="20"/>
  <c r="U15" i="20"/>
  <c r="AZ17" i="20"/>
  <c r="AY17" i="20"/>
  <c r="BA16" i="20"/>
  <c r="AF16" i="20"/>
  <c r="AT16" i="20"/>
  <c r="N17" i="20"/>
  <c r="F25" i="20"/>
  <c r="AM17" i="20"/>
  <c r="AT17" i="20"/>
  <c r="F16" i="20"/>
  <c r="I16" i="20"/>
  <c r="DS24" i="6"/>
  <c r="M15" i="20"/>
  <c r="AN17" i="20"/>
  <c r="AV17" i="20"/>
  <c r="BB17" i="20"/>
  <c r="AO16" i="20"/>
  <c r="P15" i="20"/>
  <c r="O15" i="20"/>
  <c r="P16" i="20"/>
  <c r="AF15" i="20"/>
  <c r="H15" i="20"/>
  <c r="G15" i="20"/>
  <c r="AQ15" i="20"/>
  <c r="V15" i="20"/>
  <c r="BB16" i="20"/>
  <c r="AU15" i="20"/>
  <c r="AS15" i="20"/>
  <c r="Z15" i="20"/>
  <c r="AB15" i="20"/>
  <c r="L15" i="20"/>
  <c r="AE17" i="20"/>
  <c r="AA17" i="20"/>
  <c r="L16" i="20"/>
  <c r="AB17" i="20"/>
  <c r="W17" i="20"/>
  <c r="AU16" i="20"/>
  <c r="AW16" i="20"/>
  <c r="Q15" i="20"/>
  <c r="U16" i="20"/>
  <c r="AQ16" i="20"/>
  <c r="I17" i="20"/>
  <c r="H16" i="20"/>
  <c r="V17" i="20"/>
  <c r="AI17" i="20"/>
  <c r="M16" i="20"/>
  <c r="X17" i="20"/>
  <c r="W16" i="20"/>
  <c r="T16" i="20"/>
  <c r="AB16" i="20"/>
  <c r="AA15" i="20"/>
  <c r="X15" i="20"/>
  <c r="AY15" i="20"/>
  <c r="L17" i="20"/>
  <c r="G17" i="20"/>
  <c r="AR17" i="20"/>
  <c r="AO17" i="20"/>
  <c r="AF17" i="20"/>
  <c r="AJ17" i="20"/>
  <c r="Q17" i="20"/>
  <c r="O17" i="20"/>
  <c r="AG17" i="20"/>
  <c r="AN15" i="20"/>
  <c r="AV15" i="20"/>
  <c r="AG15" i="20"/>
  <c r="AR16" i="20"/>
  <c r="BD19" i="14" l="1"/>
  <c r="O18" i="14"/>
  <c r="N18" i="14"/>
  <c r="E36" i="14" s="1"/>
  <c r="H36" i="14" s="1"/>
  <c r="AS20" i="14"/>
  <c r="T20" i="14"/>
  <c r="R20" i="14"/>
  <c r="AW20" i="14"/>
  <c r="AA20" i="14"/>
  <c r="AV20" i="14"/>
  <c r="AH20" i="14"/>
  <c r="AG20" i="14"/>
  <c r="AZ20" i="14"/>
  <c r="AJ20" i="14"/>
  <c r="H19" i="14"/>
  <c r="V20" i="14"/>
  <c r="U20" i="14"/>
  <c r="S20" i="14"/>
  <c r="BD20" i="14"/>
  <c r="AN20" i="14"/>
  <c r="AK20" i="14"/>
  <c r="X20" i="14"/>
  <c r="J19" i="14"/>
  <c r="I19" i="14"/>
  <c r="BC20" i="14"/>
  <c r="BA20" i="14"/>
  <c r="AB20" i="14"/>
  <c r="AX20" i="14"/>
  <c r="AU20" i="14"/>
  <c r="L19" i="14"/>
  <c r="G19" i="14"/>
  <c r="BB20" i="14"/>
  <c r="AC20" i="14"/>
  <c r="M19" i="14"/>
  <c r="Z20" i="14"/>
  <c r="W20" i="14"/>
  <c r="AR20" i="14"/>
  <c r="AP20" i="14"/>
  <c r="Q20" i="14"/>
  <c r="AY20" i="14"/>
  <c r="E19" i="14"/>
  <c r="K19" i="14"/>
  <c r="AF20" i="14"/>
  <c r="AD20" i="14"/>
  <c r="BD18" i="14"/>
  <c r="AM20" i="14"/>
  <c r="Y20" i="14"/>
  <c r="AT20" i="14"/>
  <c r="F19" i="14"/>
  <c r="O20" i="14"/>
  <c r="AL20" i="14"/>
  <c r="AI20" i="14"/>
  <c r="AQ20" i="14"/>
  <c r="AE20" i="14"/>
  <c r="AO20" i="14"/>
  <c r="P20" i="14"/>
  <c r="K18" i="14"/>
  <c r="J18" i="14"/>
  <c r="M18" i="14"/>
  <c r="I18" i="14"/>
  <c r="E18" i="14"/>
  <c r="F18" i="14"/>
  <c r="H18" i="14"/>
  <c r="G18" i="14"/>
  <c r="L18" i="14"/>
  <c r="AI19" i="14"/>
  <c r="AL19" i="14"/>
  <c r="AN19" i="14"/>
  <c r="AF19" i="14"/>
  <c r="Y19" i="14"/>
  <c r="Z19" i="14"/>
  <c r="P19" i="14"/>
  <c r="AM19" i="14"/>
  <c r="AK19" i="14"/>
  <c r="AG19" i="14"/>
  <c r="Q19" i="14"/>
  <c r="AB19" i="14"/>
  <c r="V19" i="14"/>
  <c r="AJ19" i="14"/>
  <c r="N19" i="14"/>
  <c r="AE19" i="14"/>
  <c r="AR19" i="14"/>
  <c r="AT19" i="14"/>
  <c r="AW19" i="14"/>
  <c r="U19" i="14"/>
  <c r="AH19" i="14"/>
  <c r="AD19" i="14"/>
  <c r="T19" i="14"/>
  <c r="O19" i="14"/>
  <c r="AV19" i="14"/>
  <c r="AZ19" i="14"/>
  <c r="AC19" i="14"/>
  <c r="AY19" i="14"/>
  <c r="AP19" i="14"/>
  <c r="S19" i="14"/>
  <c r="AO19" i="14"/>
  <c r="W19" i="14"/>
  <c r="X19" i="14"/>
  <c r="AQ19" i="14"/>
  <c r="AS19" i="14"/>
  <c r="AU19" i="14"/>
  <c r="AA19" i="14"/>
  <c r="R19" i="14"/>
  <c r="BA19" i="14"/>
  <c r="AX19" i="14"/>
  <c r="AB18" i="14"/>
  <c r="AK18" i="14"/>
  <c r="AA18" i="14"/>
  <c r="AR18" i="14"/>
  <c r="AF18" i="14"/>
  <c r="AD18" i="14"/>
  <c r="AP18" i="14"/>
  <c r="AU18" i="14"/>
  <c r="BA18" i="14"/>
  <c r="W18" i="14"/>
  <c r="AV18" i="14"/>
  <c r="Y18" i="14"/>
  <c r="AO18" i="14"/>
  <c r="AT18" i="14"/>
  <c r="BB18" i="14"/>
  <c r="AH18" i="14"/>
  <c r="AJ18" i="14"/>
  <c r="S18" i="14"/>
  <c r="AM18" i="14"/>
  <c r="AL18" i="14"/>
  <c r="U18" i="14"/>
  <c r="AY18" i="14"/>
  <c r="AG18" i="14"/>
  <c r="AN18" i="14"/>
  <c r="R18" i="14"/>
  <c r="AI18" i="14"/>
  <c r="AE18" i="14"/>
  <c r="AZ18" i="14"/>
  <c r="AQ18" i="14"/>
  <c r="V18" i="14"/>
  <c r="X18" i="14"/>
  <c r="AS18" i="14"/>
  <c r="AC18" i="14"/>
  <c r="AW18" i="14"/>
  <c r="Q18" i="14"/>
  <c r="Z18" i="14"/>
  <c r="AX18" i="14"/>
  <c r="T18" i="14"/>
  <c r="G25" i="20"/>
  <c r="I25" i="20"/>
  <c r="J25" i="20" s="1"/>
  <c r="BC18" i="14"/>
  <c r="P18" i="14"/>
  <c r="N27" i="14" l="1"/>
  <c r="Z27" i="14"/>
  <c r="AC27" i="14"/>
  <c r="AA28" i="14"/>
  <c r="AX29" i="14"/>
  <c r="P27" i="14"/>
  <c r="X27" i="14"/>
  <c r="BA28" i="14"/>
  <c r="I27" i="14"/>
  <c r="K28" i="14"/>
  <c r="AL27" i="14"/>
  <c r="AU28" i="14"/>
  <c r="S29" i="14"/>
  <c r="L27" i="14"/>
  <c r="BC29" i="14"/>
  <c r="AO28" i="14"/>
  <c r="W29" i="14"/>
  <c r="T27" i="14"/>
  <c r="AQ29" i="14"/>
  <c r="AG27" i="14"/>
  <c r="BB27" i="14"/>
  <c r="AP27" i="14"/>
  <c r="N28" i="14"/>
  <c r="AM28" i="14"/>
  <c r="AS28" i="14"/>
  <c r="G27" i="14"/>
  <c r="T28" i="14"/>
  <c r="AI29" i="14"/>
  <c r="AD29" i="14"/>
  <c r="AN27" i="14"/>
  <c r="AX28" i="14"/>
  <c r="W28" i="14"/>
  <c r="J28" i="14"/>
  <c r="AS27" i="14"/>
  <c r="AH27" i="14"/>
  <c r="AU27" i="14"/>
  <c r="O28" i="14"/>
  <c r="AE28" i="14"/>
  <c r="AK28" i="14"/>
  <c r="AI28" i="14"/>
  <c r="BD27" i="14"/>
  <c r="AZ29" i="14"/>
  <c r="V27" i="14"/>
  <c r="AZ27" i="14"/>
  <c r="AR27" i="14"/>
  <c r="AB28" i="14"/>
  <c r="K27" i="14"/>
  <c r="AC29" i="14"/>
  <c r="AA29" i="14"/>
  <c r="AE27" i="14"/>
  <c r="AM27" i="14"/>
  <c r="AC28" i="14"/>
  <c r="AW28" i="14"/>
  <c r="Q28" i="14"/>
  <c r="P29" i="14"/>
  <c r="AT29" i="14"/>
  <c r="AY29" i="14"/>
  <c r="AQ28" i="14"/>
  <c r="AO29" i="14"/>
  <c r="AJ27" i="14"/>
  <c r="AR28" i="14"/>
  <c r="AE29" i="14"/>
  <c r="AM29" i="14"/>
  <c r="AP29" i="14"/>
  <c r="L28" i="14"/>
  <c r="X29" i="14"/>
  <c r="AJ29" i="14"/>
  <c r="T29" i="14"/>
  <c r="O27" i="14"/>
  <c r="Y27" i="14"/>
  <c r="AY28" i="14"/>
  <c r="U28" i="14"/>
  <c r="Y28" i="14"/>
  <c r="F28" i="14"/>
  <c r="M28" i="14"/>
  <c r="BA29" i="14"/>
  <c r="AV29" i="14"/>
  <c r="Q27" i="14"/>
  <c r="AV27" i="14"/>
  <c r="AA27" i="14"/>
  <c r="AF28" i="14"/>
  <c r="U29" i="14"/>
  <c r="AW27" i="14"/>
  <c r="AI27" i="14"/>
  <c r="S27" i="14"/>
  <c r="W27" i="14"/>
  <c r="AK27" i="14"/>
  <c r="AZ28" i="14"/>
  <c r="AT28" i="14"/>
  <c r="AN28" i="14"/>
  <c r="H27" i="14"/>
  <c r="Y29" i="14"/>
  <c r="BB29" i="14"/>
  <c r="I28" i="14"/>
  <c r="V29" i="14"/>
  <c r="AW29" i="14"/>
  <c r="R27" i="14"/>
  <c r="BA27" i="14"/>
  <c r="AB27" i="14"/>
  <c r="X28" i="14"/>
  <c r="AV28" i="14"/>
  <c r="AG28" i="14"/>
  <c r="AL28" i="14"/>
  <c r="F27" i="14"/>
  <c r="Q29" i="14"/>
  <c r="G28" i="14"/>
  <c r="H28" i="14"/>
  <c r="R29" i="14"/>
  <c r="AR29" i="14"/>
  <c r="AU29" i="14"/>
  <c r="AK29" i="14"/>
  <c r="AS29" i="14"/>
  <c r="BC27" i="14"/>
  <c r="AY27" i="14"/>
  <c r="AT27" i="14"/>
  <c r="AD27" i="14"/>
  <c r="R28" i="14"/>
  <c r="S28" i="14"/>
  <c r="AD28" i="14"/>
  <c r="AJ28" i="14"/>
  <c r="P28" i="14"/>
  <c r="M27" i="14"/>
  <c r="AL29" i="14"/>
  <c r="AF29" i="14"/>
  <c r="AN29" i="14"/>
  <c r="AG29" i="14"/>
  <c r="AX27" i="14"/>
  <c r="AQ27" i="14"/>
  <c r="U27" i="14"/>
  <c r="AO27" i="14"/>
  <c r="AF27" i="14"/>
  <c r="AP28" i="14"/>
  <c r="AH28" i="14"/>
  <c r="V28" i="14"/>
  <c r="Z28" i="14"/>
  <c r="J27" i="14"/>
  <c r="Z29" i="14"/>
  <c r="AB29" i="14"/>
  <c r="BD29" i="14"/>
  <c r="AH29" i="14"/>
  <c r="BB19" i="14" l="1"/>
  <c r="BB28" i="14" s="1"/>
  <c r="BC19" i="14"/>
  <c r="EA16" i="6"/>
  <c r="EA15" i="6" s="1"/>
  <c r="EA14" i="6" s="1"/>
  <c r="EA13" i="6" s="1"/>
  <c r="EC16" i="6"/>
  <c r="EC15" i="6" s="1"/>
  <c r="EC14" i="6" s="1"/>
  <c r="EC13" i="6" s="1"/>
  <c r="FS16" i="6"/>
  <c r="FS15" i="6" s="1"/>
  <c r="DM16" i="6"/>
  <c r="DM15" i="6" s="1"/>
  <c r="HS16" i="6"/>
  <c r="HS15" i="6" s="1"/>
  <c r="HS14" i="6" s="1"/>
  <c r="HS13" i="6" s="1"/>
  <c r="FO16" i="6"/>
  <c r="FO15" i="6" s="1"/>
  <c r="DK16" i="6"/>
  <c r="DK15" i="6" s="1"/>
  <c r="DJ16" i="6"/>
  <c r="DJ15" i="6" s="1"/>
  <c r="HP16" i="6"/>
  <c r="HP15" i="6" s="1"/>
  <c r="HP14" i="6" s="1"/>
  <c r="HP13" i="6" s="1"/>
  <c r="HN16" i="6"/>
  <c r="HN15" i="6" s="1"/>
  <c r="HN14" i="6" s="1"/>
  <c r="HN13" i="6" s="1"/>
  <c r="DG16" i="6"/>
  <c r="DG15" i="6" s="1"/>
  <c r="DE16" i="6"/>
  <c r="DE15" i="6" s="1"/>
  <c r="FH16" i="6"/>
  <c r="FH15" i="6" s="1"/>
  <c r="HJ16" i="6"/>
  <c r="HJ15" i="6" s="1"/>
  <c r="HJ14" i="6" s="1"/>
  <c r="HJ13" i="6" s="1"/>
  <c r="DB16" i="6"/>
  <c r="DB15" i="6" s="1"/>
  <c r="HH16" i="6"/>
  <c r="HH15" i="6" s="1"/>
  <c r="HH14" i="6" s="1"/>
  <c r="HH13" i="6" s="1"/>
  <c r="FD16" i="6"/>
  <c r="FD15" i="6" s="1"/>
  <c r="CY16" i="6"/>
  <c r="CY15" i="6" s="1"/>
  <c r="HE16" i="6"/>
  <c r="HE15" i="6" s="1"/>
  <c r="HE14" i="6" s="1"/>
  <c r="HE13" i="6" s="1"/>
  <c r="FA16" i="6"/>
  <c r="FA15" i="6" s="1"/>
  <c r="EZ16" i="6"/>
  <c r="EZ15" i="6" s="1"/>
  <c r="HC16" i="6"/>
  <c r="HC15" i="6" s="1"/>
  <c r="HC14" i="6" s="1"/>
  <c r="HC13" i="6" s="1"/>
  <c r="HA16" i="6"/>
  <c r="HA15" i="6" s="1"/>
  <c r="HA14" i="6" s="1"/>
  <c r="HA13" i="6" s="1"/>
  <c r="CS16" i="6"/>
  <c r="CS15" i="6" s="1"/>
  <c r="GY16" i="6"/>
  <c r="GY15" i="6" s="1"/>
  <c r="GY14" i="6" s="1"/>
  <c r="GY13" i="6" s="1"/>
  <c r="EU16" i="6"/>
  <c r="EU15" i="6" s="1"/>
  <c r="GW16" i="6"/>
  <c r="GW15" i="6" s="1"/>
  <c r="GW14" i="6" s="1"/>
  <c r="GW13" i="6" s="1"/>
  <c r="CO16" i="6"/>
  <c r="CO15" i="6" s="1"/>
  <c r="CN16" i="6"/>
  <c r="CN15" i="6" s="1"/>
  <c r="GT16" i="6"/>
  <c r="GT15" i="6" s="1"/>
  <c r="GT14" i="6" s="1"/>
  <c r="GT13" i="6" s="1"/>
  <c r="GS16" i="6"/>
  <c r="GS15" i="6" s="1"/>
  <c r="GS14" i="6" s="1"/>
  <c r="GS13" i="6" s="1"/>
  <c r="CF16" i="6"/>
  <c r="CF15" i="6" s="1"/>
  <c r="CE16" i="6"/>
  <c r="CE15" i="6" s="1"/>
  <c r="CD16" i="6"/>
  <c r="CD15" i="6" s="1"/>
  <c r="CC16" i="6"/>
  <c r="CC15" i="6" s="1"/>
  <c r="EG16" i="6"/>
  <c r="EG15" i="6" s="1"/>
  <c r="CB16" i="6"/>
  <c r="CB15" i="6" s="1"/>
  <c r="CA16" i="6"/>
  <c r="CA15" i="6" s="1"/>
  <c r="EE16" i="6"/>
  <c r="EE15" i="6" s="1"/>
  <c r="BV16" i="6"/>
  <c r="BV15" i="6" s="1"/>
  <c r="DV16" i="6"/>
  <c r="DV15" i="6" s="1"/>
  <c r="DV14" i="6" s="1"/>
  <c r="DV13" i="6" s="1"/>
  <c r="GE16" i="6"/>
  <c r="GE15" i="6" s="1"/>
  <c r="AM15" i="6"/>
  <c r="AM14" i="6" s="1"/>
  <c r="AM13" i="6" s="1"/>
  <c r="DP16" i="6"/>
  <c r="DP15" i="6" s="1"/>
  <c r="DR16" i="6"/>
  <c r="DS16" i="6" s="1"/>
  <c r="DO16" i="6"/>
  <c r="DO15" i="6" s="1"/>
  <c r="GA16" i="6"/>
  <c r="GA15" i="6" s="1"/>
  <c r="DQ16" i="6"/>
  <c r="DQ15" i="6" s="1"/>
  <c r="CK16" i="6"/>
  <c r="CK15" i="6" s="1"/>
  <c r="GQ16" i="6"/>
  <c r="GQ15" i="6" s="1"/>
  <c r="GQ14" i="6" s="1"/>
  <c r="GQ13" i="6" s="1"/>
  <c r="GP16" i="6"/>
  <c r="GP15" i="6" s="1"/>
  <c r="GP14" i="6" s="1"/>
  <c r="GP13" i="6" s="1"/>
  <c r="GN16" i="6"/>
  <c r="GN15" i="6" s="1"/>
  <c r="GN14" i="6" s="1"/>
  <c r="GN13" i="6" s="1"/>
  <c r="GM16" i="6"/>
  <c r="GM15" i="6" s="1"/>
  <c r="GM14" i="6" s="1"/>
  <c r="GM13" i="6" s="1"/>
  <c r="BY16" i="6"/>
  <c r="BY15" i="6" s="1"/>
  <c r="BS16" i="6"/>
  <c r="BS15" i="6" s="1"/>
  <c r="FY16" i="6"/>
  <c r="FY15" i="6" s="1"/>
  <c r="EF16" i="6"/>
  <c r="EF15" i="6" s="1"/>
  <c r="BW16" i="6"/>
  <c r="BW15" i="6" s="1"/>
  <c r="EB16" i="6"/>
  <c r="EB15" i="6" s="1"/>
  <c r="EB14" i="6" s="1"/>
  <c r="EB13" i="6" s="1"/>
  <c r="DW16" i="6"/>
  <c r="DW15" i="6" s="1"/>
  <c r="DW14" i="6" s="1"/>
  <c r="DW13" i="6" s="1"/>
  <c r="DX16" i="6"/>
  <c r="DX15" i="6" s="1"/>
  <c r="DX14" i="6" s="1"/>
  <c r="DX13" i="6" s="1"/>
  <c r="HW16" i="6"/>
  <c r="HW15" i="6" s="1"/>
  <c r="HW14" i="6" s="1"/>
  <c r="HU16" i="6"/>
  <c r="HU15" i="6" s="1"/>
  <c r="HU14" i="6" s="1"/>
  <c r="HU13" i="6" s="1"/>
  <c r="HT16" i="6"/>
  <c r="HT15" i="6" s="1"/>
  <c r="HT14" i="6" s="1"/>
  <c r="HT13" i="6" s="1"/>
  <c r="DL16" i="6"/>
  <c r="DL15" i="6" s="1"/>
  <c r="HR16" i="6"/>
  <c r="HR15" i="6" s="1"/>
  <c r="HR14" i="6" s="1"/>
  <c r="HR13" i="6" s="1"/>
  <c r="HQ16" i="6"/>
  <c r="HQ15" i="6" s="1"/>
  <c r="HQ14" i="6" s="1"/>
  <c r="HQ13" i="6" s="1"/>
  <c r="DI16" i="6"/>
  <c r="DI15" i="6" s="1"/>
  <c r="DH16" i="6"/>
  <c r="DH15" i="6" s="1"/>
  <c r="FK16" i="6"/>
  <c r="FK15" i="6" s="1"/>
  <c r="HM16" i="6"/>
  <c r="HM15" i="6" s="1"/>
  <c r="HM14" i="6" s="1"/>
  <c r="HM13" i="6" s="1"/>
  <c r="FJ16" i="6"/>
  <c r="FJ15" i="6" s="1"/>
  <c r="HK16" i="6"/>
  <c r="HK15" i="6" s="1"/>
  <c r="HK14" i="6" s="1"/>
  <c r="HK13" i="6" s="1"/>
  <c r="DC16" i="6"/>
  <c r="DC15" i="6" s="1"/>
  <c r="FF16" i="6"/>
  <c r="FF15" i="6" s="1"/>
  <c r="FE16" i="6"/>
  <c r="FE15" i="6" s="1"/>
  <c r="HG16" i="6"/>
  <c r="HG15" i="6" s="1"/>
  <c r="HG14" i="6" s="1"/>
  <c r="HG13" i="6" s="1"/>
  <c r="FC16" i="6"/>
  <c r="FC15" i="6" s="1"/>
  <c r="FB16" i="6"/>
  <c r="FB15" i="6" s="1"/>
  <c r="CW16" i="6"/>
  <c r="CW15" i="6" s="1"/>
  <c r="CV16" i="6"/>
  <c r="CV15" i="6" s="1"/>
  <c r="EY16" i="6"/>
  <c r="EY15" i="6" s="1"/>
  <c r="EX16" i="6"/>
  <c r="EX15" i="6" s="1"/>
  <c r="GZ16" i="6"/>
  <c r="GZ15" i="6" s="1"/>
  <c r="GZ14" i="6" s="1"/>
  <c r="GZ13" i="6" s="1"/>
  <c r="CR16" i="6"/>
  <c r="CR15" i="6" s="1"/>
  <c r="CQ16" i="6"/>
  <c r="CQ15" i="6" s="1"/>
  <c r="ET16" i="6"/>
  <c r="ET15" i="6" s="1"/>
  <c r="ES16" i="6"/>
  <c r="ES15" i="6" s="1"/>
  <c r="ER16" i="6"/>
  <c r="ER15" i="6" s="1"/>
  <c r="EQ16" i="6"/>
  <c r="EQ15" i="6" s="1"/>
  <c r="EP16" i="6"/>
  <c r="EP15" i="6" s="1"/>
  <c r="EI16" i="6"/>
  <c r="EI15" i="6" s="1"/>
  <c r="GK16" i="6"/>
  <c r="GK15" i="6" s="1"/>
  <c r="GK14" i="6" s="1"/>
  <c r="GK13" i="6" s="1"/>
  <c r="GI16" i="6"/>
  <c r="GI15" i="6" s="1"/>
  <c r="GI14" i="6" s="1"/>
  <c r="GI13" i="6" s="1"/>
  <c r="DY16" i="6"/>
  <c r="DY15" i="6" s="1"/>
  <c r="DY14" i="6" s="1"/>
  <c r="DY13" i="6" s="1"/>
  <c r="GD16" i="6"/>
  <c r="GD15" i="6" s="1"/>
  <c r="FU16" i="6"/>
  <c r="FV16" i="6" s="1"/>
  <c r="HV16" i="6"/>
  <c r="HV15" i="6" s="1"/>
  <c r="HV14" i="6" s="1"/>
  <c r="HV13" i="6" s="1"/>
  <c r="FT16" i="6"/>
  <c r="FT15" i="6" s="1"/>
  <c r="FR16" i="6"/>
  <c r="FR15" i="6" s="1"/>
  <c r="FP16" i="6"/>
  <c r="FP15" i="6" s="1"/>
  <c r="FM16" i="6"/>
  <c r="FM15" i="6" s="1"/>
  <c r="FL16" i="6"/>
  <c r="FL15" i="6" s="1"/>
  <c r="DF16" i="6"/>
  <c r="DF15" i="6" s="1"/>
  <c r="FI16" i="6"/>
  <c r="FI15" i="6" s="1"/>
  <c r="FG16" i="6"/>
  <c r="FG15" i="6" s="1"/>
  <c r="DA16" i="6"/>
  <c r="DA15" i="6" s="1"/>
  <c r="HF16" i="6"/>
  <c r="HF15" i="6" s="1"/>
  <c r="HF14" i="6" s="1"/>
  <c r="HF13" i="6" s="1"/>
  <c r="HD16" i="6"/>
  <c r="HD15" i="6" s="1"/>
  <c r="HD14" i="6" s="1"/>
  <c r="HD13" i="6" s="1"/>
  <c r="CU16" i="6"/>
  <c r="CU15" i="6" s="1"/>
  <c r="EW16" i="6"/>
  <c r="EW15" i="6" s="1"/>
  <c r="GX16" i="6"/>
  <c r="GX15" i="6" s="1"/>
  <c r="GX14" i="6" s="1"/>
  <c r="GX13" i="6" s="1"/>
  <c r="GU16" i="6"/>
  <c r="GU15" i="6" s="1"/>
  <c r="GU14" i="6" s="1"/>
  <c r="GU13" i="6" s="1"/>
  <c r="CL16" i="6"/>
  <c r="CL15" i="6" s="1"/>
  <c r="EO16" i="6"/>
  <c r="EO15" i="6" s="1"/>
  <c r="CJ16" i="6"/>
  <c r="CJ15" i="6" s="1"/>
  <c r="AO16" i="6"/>
  <c r="AO15" i="6" s="1"/>
  <c r="EM16" i="6"/>
  <c r="EM15" i="6" s="1"/>
  <c r="EL16" i="6"/>
  <c r="EL15" i="6" s="1"/>
  <c r="AN16" i="6"/>
  <c r="AN15" i="6" s="1"/>
  <c r="AP15" i="6" s="1"/>
  <c r="EH16" i="6"/>
  <c r="EH15" i="6" s="1"/>
  <c r="BZ16" i="6"/>
  <c r="BZ15" i="6" s="1"/>
  <c r="GH16" i="6"/>
  <c r="GH15" i="6" s="1"/>
  <c r="GH14" i="6" s="1"/>
  <c r="GH13" i="6" s="1"/>
  <c r="DN16" i="6"/>
  <c r="DN15" i="6" s="1"/>
  <c r="FQ16" i="6"/>
  <c r="FQ15" i="6" s="1"/>
  <c r="FN16" i="6"/>
  <c r="FN15" i="6" s="1"/>
  <c r="HO16" i="6"/>
  <c r="HO15" i="6" s="1"/>
  <c r="HO14" i="6" s="1"/>
  <c r="HO13" i="6" s="1"/>
  <c r="HL16" i="6"/>
  <c r="HL15" i="6" s="1"/>
  <c r="HL14" i="6" s="1"/>
  <c r="HL13" i="6" s="1"/>
  <c r="DD16" i="6"/>
  <c r="DD15" i="6" s="1"/>
  <c r="HI16" i="6"/>
  <c r="HI15" i="6" s="1"/>
  <c r="HI14" i="6" s="1"/>
  <c r="HI13" i="6" s="1"/>
  <c r="CZ16" i="6"/>
  <c r="CZ15" i="6" s="1"/>
  <c r="CX16" i="6"/>
  <c r="CX15" i="6" s="1"/>
  <c r="HB16" i="6"/>
  <c r="HB15" i="6" s="1"/>
  <c r="HB14" i="6" s="1"/>
  <c r="HB13" i="6" s="1"/>
  <c r="CT16" i="6"/>
  <c r="CT15" i="6" s="1"/>
  <c r="EV16" i="6"/>
  <c r="EV15" i="6" s="1"/>
  <c r="CP16" i="6"/>
  <c r="CP15" i="6" s="1"/>
  <c r="GV16" i="6"/>
  <c r="GV15" i="6" s="1"/>
  <c r="GV14" i="6" s="1"/>
  <c r="GV13" i="6" s="1"/>
  <c r="CM16" i="6"/>
  <c r="CM15" i="6" s="1"/>
  <c r="GJ16" i="6"/>
  <c r="GJ15" i="6" s="1"/>
  <c r="GJ14" i="6" s="1"/>
  <c r="GJ13" i="6" s="1"/>
  <c r="BT16" i="6"/>
  <c r="BT15" i="6" s="1"/>
  <c r="ED16" i="6"/>
  <c r="ED15" i="6" s="1"/>
  <c r="ED14" i="6" s="1"/>
  <c r="ED13" i="6" s="1"/>
  <c r="EK16" i="6"/>
  <c r="EK15" i="6" s="1"/>
  <c r="BU16" i="6"/>
  <c r="BU15" i="6" s="1"/>
  <c r="FX16" i="6"/>
  <c r="FX15" i="6" s="1"/>
  <c r="GF16" i="6"/>
  <c r="GF15" i="6" s="1"/>
  <c r="GB16" i="6"/>
  <c r="GB15" i="6" s="1"/>
  <c r="GO16" i="6"/>
  <c r="GO15" i="6" s="1"/>
  <c r="GO14" i="6" s="1"/>
  <c r="GO13" i="6" s="1"/>
  <c r="GG16" i="6"/>
  <c r="GG15" i="6" s="1"/>
  <c r="FZ16" i="6"/>
  <c r="FZ15" i="6" s="1"/>
  <c r="EJ16" i="6"/>
  <c r="EJ15" i="6" s="1"/>
  <c r="GL16" i="6"/>
  <c r="GL15" i="6" s="1"/>
  <c r="GL14" i="6" s="1"/>
  <c r="GL13" i="6" s="1"/>
  <c r="CH16" i="6"/>
  <c r="CH15" i="6" s="1"/>
  <c r="GC16" i="6"/>
  <c r="GC15" i="6" s="1"/>
  <c r="BX16" i="6"/>
  <c r="BX15" i="6" s="1"/>
  <c r="GR16" i="6"/>
  <c r="GR15" i="6" s="1"/>
  <c r="GR14" i="6" s="1"/>
  <c r="GR13" i="6" s="1"/>
  <c r="EN16" i="6"/>
  <c r="EN15" i="6" s="1"/>
  <c r="DZ16" i="6"/>
  <c r="DZ15" i="6" s="1"/>
  <c r="DZ14" i="6" s="1"/>
  <c r="DZ13" i="6" s="1"/>
  <c r="CI16" i="6"/>
  <c r="CI15" i="6" s="1"/>
  <c r="CG16" i="6"/>
  <c r="CG15" i="6" s="1"/>
  <c r="FX14" i="6" l="1"/>
  <c r="E8" i="14"/>
  <c r="BX14" i="6"/>
  <c r="J6" i="14"/>
  <c r="DA14" i="6"/>
  <c r="AM6" i="14"/>
  <c r="EJ14" i="6"/>
  <c r="S7" i="14"/>
  <c r="CM14" i="6"/>
  <c r="Y6" i="14"/>
  <c r="FZ14" i="6"/>
  <c r="G8" i="14"/>
  <c r="FN14" i="6"/>
  <c r="AW7" i="14"/>
  <c r="CL14" i="6"/>
  <c r="X6" i="14"/>
  <c r="FM14" i="6"/>
  <c r="AV7" i="14"/>
  <c r="EQ14" i="6"/>
  <c r="Z7" i="14"/>
  <c r="FC14" i="6"/>
  <c r="AL7" i="14"/>
  <c r="BY14" i="6"/>
  <c r="K6" i="14"/>
  <c r="GE14" i="6"/>
  <c r="L8" i="14"/>
  <c r="CY14" i="6"/>
  <c r="AK6" i="14"/>
  <c r="FO14" i="6"/>
  <c r="AX7" i="14"/>
  <c r="FP14" i="6"/>
  <c r="AY7" i="14"/>
  <c r="ER14" i="6"/>
  <c r="AA7" i="14"/>
  <c r="DL14" i="6"/>
  <c r="AX6" i="14"/>
  <c r="CN14" i="6"/>
  <c r="Z6" i="14"/>
  <c r="FD14" i="6"/>
  <c r="AM7" i="14"/>
  <c r="GG14" i="6"/>
  <c r="N8" i="14"/>
  <c r="EV14" i="6"/>
  <c r="AE7" i="14"/>
  <c r="DN14" i="6"/>
  <c r="AZ6" i="14"/>
  <c r="FR14" i="6"/>
  <c r="BA7" i="14"/>
  <c r="ES14" i="6"/>
  <c r="AB7" i="14"/>
  <c r="FE14" i="6"/>
  <c r="AN7" i="14"/>
  <c r="BV14" i="6"/>
  <c r="H6" i="14"/>
  <c r="CO14" i="6"/>
  <c r="AA6" i="14"/>
  <c r="DM14" i="6"/>
  <c r="AY6" i="14"/>
  <c r="CP14" i="6"/>
  <c r="AB6" i="14"/>
  <c r="GB14" i="6"/>
  <c r="I8" i="14"/>
  <c r="CT14" i="6"/>
  <c r="AF6" i="14"/>
  <c r="EW14" i="6"/>
  <c r="AF7" i="14"/>
  <c r="FT14" i="6"/>
  <c r="BC7" i="14"/>
  <c r="ET14" i="6"/>
  <c r="AC7" i="14"/>
  <c r="FF14" i="6"/>
  <c r="AO7" i="14"/>
  <c r="EE14" i="6"/>
  <c r="N7" i="14"/>
  <c r="DB14" i="6"/>
  <c r="AN6" i="14"/>
  <c r="FS14" i="6"/>
  <c r="BB7" i="14"/>
  <c r="CG14" i="6"/>
  <c r="S6" i="14"/>
  <c r="BZ14" i="6"/>
  <c r="L6" i="14"/>
  <c r="CU14" i="6"/>
  <c r="AG6" i="14"/>
  <c r="CQ14" i="6"/>
  <c r="AC6" i="14"/>
  <c r="DC14" i="6"/>
  <c r="AO6" i="14"/>
  <c r="CA14" i="6"/>
  <c r="M6" i="14"/>
  <c r="EU14" i="6"/>
  <c r="AD7" i="14"/>
  <c r="CR14" i="6"/>
  <c r="AD6" i="14"/>
  <c r="CK14" i="6"/>
  <c r="W6" i="14"/>
  <c r="CB14" i="6"/>
  <c r="N6" i="14"/>
  <c r="FH14" i="6"/>
  <c r="AQ7" i="14"/>
  <c r="BU14" i="6"/>
  <c r="G6" i="14"/>
  <c r="CZ14" i="6"/>
  <c r="AL6" i="14"/>
  <c r="GD14" i="6"/>
  <c r="K8" i="14"/>
  <c r="FJ14" i="6"/>
  <c r="AS7" i="14"/>
  <c r="DQ14" i="6"/>
  <c r="BC6" i="14"/>
  <c r="EG14" i="6"/>
  <c r="P7" i="14"/>
  <c r="CS14" i="6"/>
  <c r="AE6" i="14"/>
  <c r="DE14" i="6"/>
  <c r="AQ6" i="14"/>
  <c r="CI14" i="6"/>
  <c r="U6" i="14"/>
  <c r="CX14" i="6"/>
  <c r="AJ6" i="14"/>
  <c r="GA14" i="6"/>
  <c r="H8" i="14"/>
  <c r="CC14" i="6"/>
  <c r="O6" i="14"/>
  <c r="DG14" i="6"/>
  <c r="AS6" i="14"/>
  <c r="FQ14" i="6"/>
  <c r="AZ7" i="14"/>
  <c r="GF14" i="6"/>
  <c r="M8" i="14"/>
  <c r="EH14" i="6"/>
  <c r="Q7" i="14"/>
  <c r="GC14" i="6"/>
  <c r="J8" i="14"/>
  <c r="DD14" i="6"/>
  <c r="AP6" i="14"/>
  <c r="FG14" i="6"/>
  <c r="AP7" i="14"/>
  <c r="EY14" i="6"/>
  <c r="AH7" i="14"/>
  <c r="FK14" i="6"/>
  <c r="AT7" i="14"/>
  <c r="BW14" i="6"/>
  <c r="I6" i="14"/>
  <c r="DO14" i="6"/>
  <c r="BA6" i="14"/>
  <c r="CD14" i="6"/>
  <c r="P6" i="14"/>
  <c r="EN14" i="6"/>
  <c r="W7" i="14"/>
  <c r="EK14" i="6"/>
  <c r="T7" i="14"/>
  <c r="EL14" i="6"/>
  <c r="U7" i="14"/>
  <c r="EM14" i="6"/>
  <c r="V7" i="14"/>
  <c r="CH14" i="6"/>
  <c r="T6" i="14"/>
  <c r="BT14" i="6"/>
  <c r="F6" i="14"/>
  <c r="FI14" i="6"/>
  <c r="AR7" i="14"/>
  <c r="CV14" i="6"/>
  <c r="AH6" i="14"/>
  <c r="DH14" i="6"/>
  <c r="AT6" i="14"/>
  <c r="EF14" i="6"/>
  <c r="O7" i="14"/>
  <c r="CE14" i="6"/>
  <c r="Q6" i="14"/>
  <c r="EZ14" i="6"/>
  <c r="AI7" i="14"/>
  <c r="EX14" i="6"/>
  <c r="AG7" i="14"/>
  <c r="CJ14" i="6"/>
  <c r="V6" i="14"/>
  <c r="DF14" i="6"/>
  <c r="AR6" i="14"/>
  <c r="EI14" i="6"/>
  <c r="R7" i="14"/>
  <c r="CW14" i="6"/>
  <c r="AI6" i="14"/>
  <c r="DI14" i="6"/>
  <c r="AU6" i="14"/>
  <c r="FY14" i="6"/>
  <c r="F8" i="14"/>
  <c r="DP14" i="6"/>
  <c r="BB6" i="14"/>
  <c r="CF14" i="6"/>
  <c r="R6" i="14"/>
  <c r="FA14" i="6"/>
  <c r="AJ7" i="14"/>
  <c r="DJ14" i="6"/>
  <c r="AV6" i="14"/>
  <c r="EO14" i="6"/>
  <c r="X7" i="14"/>
  <c r="FL14" i="6"/>
  <c r="AU7" i="14"/>
  <c r="EP14" i="6"/>
  <c r="Y7" i="14"/>
  <c r="FB14" i="6"/>
  <c r="AK7" i="14"/>
  <c r="BS14" i="6"/>
  <c r="E6" i="14"/>
  <c r="DK14" i="6"/>
  <c r="AW6" i="14"/>
  <c r="FU15" i="6"/>
  <c r="BD7" i="14" s="1"/>
  <c r="AQ15" i="6"/>
  <c r="AR15" i="6" s="1"/>
  <c r="AO14" i="6"/>
  <c r="AQ14" i="6" s="1"/>
  <c r="HX16" i="6"/>
  <c r="BC28" i="14"/>
  <c r="BD28" i="14"/>
  <c r="HW13" i="6"/>
  <c r="AN14" i="6"/>
  <c r="DR15" i="6"/>
  <c r="BD6" i="14" s="1"/>
  <c r="HX15" i="6"/>
  <c r="L16" i="14" l="1"/>
  <c r="AI17" i="14"/>
  <c r="AJ17" i="14"/>
  <c r="AK17" i="14"/>
  <c r="W17" i="14"/>
  <c r="AE17" i="14"/>
  <c r="Q17" i="14"/>
  <c r="J16" i="14"/>
  <c r="AM17" i="14"/>
  <c r="AG17" i="14"/>
  <c r="G16" i="14"/>
  <c r="AC17" i="14"/>
  <c r="AH17" i="14"/>
  <c r="AF17" i="14"/>
  <c r="U17" i="14"/>
  <c r="BC17" i="14"/>
  <c r="E16" i="14"/>
  <c r="AP17" i="14"/>
  <c r="BD17" i="14"/>
  <c r="AO17" i="14"/>
  <c r="I16" i="14"/>
  <c r="R17" i="14"/>
  <c r="AZ17" i="14"/>
  <c r="AZ26" i="14" s="1"/>
  <c r="AB17" i="14"/>
  <c r="AA17" i="14"/>
  <c r="AY17" i="14"/>
  <c r="AX17" i="14"/>
  <c r="Z17" i="14"/>
  <c r="S17" i="14"/>
  <c r="T17" i="14"/>
  <c r="AU17" i="14"/>
  <c r="AV17" i="14"/>
  <c r="X17" i="14"/>
  <c r="O17" i="14"/>
  <c r="AR17" i="14"/>
  <c r="P17" i="14"/>
  <c r="M16" i="14"/>
  <c r="M25" i="14" s="1"/>
  <c r="AS17" i="14"/>
  <c r="AT17" i="14"/>
  <c r="BD15" i="14"/>
  <c r="Y17" i="14"/>
  <c r="V17" i="14"/>
  <c r="H16" i="14"/>
  <c r="BB17" i="14"/>
  <c r="AD17" i="14"/>
  <c r="F16" i="14"/>
  <c r="AL17" i="14"/>
  <c r="BA17" i="14"/>
  <c r="AN17" i="14"/>
  <c r="AW17" i="14"/>
  <c r="K16" i="14"/>
  <c r="AQ17" i="14"/>
  <c r="DK13" i="6"/>
  <c r="AW3" i="14"/>
  <c r="CW13" i="6"/>
  <c r="AI3" i="14"/>
  <c r="CH13" i="6"/>
  <c r="T3" i="14"/>
  <c r="GC13" i="6"/>
  <c r="J11" i="14" s="1"/>
  <c r="J20" i="14" s="1"/>
  <c r="J5" i="14"/>
  <c r="DQ13" i="6"/>
  <c r="BC3" i="14"/>
  <c r="CQ13" i="6"/>
  <c r="AC3" i="14"/>
  <c r="GB13" i="6"/>
  <c r="I11" i="14" s="1"/>
  <c r="I20" i="14" s="1"/>
  <c r="I5" i="14"/>
  <c r="CN13" i="6"/>
  <c r="Z3" i="14"/>
  <c r="E15" i="14"/>
  <c r="AJ16" i="14"/>
  <c r="R16" i="14"/>
  <c r="O16" i="14"/>
  <c r="V16" i="14"/>
  <c r="I15" i="14"/>
  <c r="Q16" i="14"/>
  <c r="AJ15" i="14"/>
  <c r="AS16" i="14"/>
  <c r="W15" i="14"/>
  <c r="AG15" i="14"/>
  <c r="AO16" i="14"/>
  <c r="AB15" i="14"/>
  <c r="BA16" i="14"/>
  <c r="AX15" i="14"/>
  <c r="K15" i="14"/>
  <c r="G17" i="14"/>
  <c r="BS13" i="6"/>
  <c r="E3" i="14"/>
  <c r="EM13" i="6"/>
  <c r="V4" i="14"/>
  <c r="EH13" i="6"/>
  <c r="Q4" i="14"/>
  <c r="FJ13" i="6"/>
  <c r="AS4" i="14"/>
  <c r="CU13" i="6"/>
  <c r="AG3" i="14"/>
  <c r="FF13" i="6"/>
  <c r="AO4" i="14"/>
  <c r="CP13" i="6"/>
  <c r="AB3" i="14"/>
  <c r="FR13" i="6"/>
  <c r="BA4" i="14"/>
  <c r="DL13" i="6"/>
  <c r="AX3" i="14"/>
  <c r="BY13" i="6"/>
  <c r="K3" i="14"/>
  <c r="FZ13" i="6"/>
  <c r="G11" i="14" s="1"/>
  <c r="G20" i="14" s="1"/>
  <c r="G5" i="14"/>
  <c r="EI13" i="6"/>
  <c r="R4" i="14"/>
  <c r="BW13" i="6"/>
  <c r="I3" i="14"/>
  <c r="CX13" i="6"/>
  <c r="AJ3" i="14"/>
  <c r="CK13" i="6"/>
  <c r="W3" i="14"/>
  <c r="AK16" i="14"/>
  <c r="R15" i="14"/>
  <c r="AR15" i="14"/>
  <c r="AT15" i="14"/>
  <c r="U16" i="14"/>
  <c r="AT16" i="14"/>
  <c r="M17" i="14"/>
  <c r="U15" i="14"/>
  <c r="K17" i="14"/>
  <c r="AD15" i="14"/>
  <c r="L15" i="14"/>
  <c r="AC16" i="14"/>
  <c r="AY15" i="14"/>
  <c r="AZ15" i="14"/>
  <c r="AA16" i="14"/>
  <c r="AL16" i="14"/>
  <c r="Y15" i="14"/>
  <c r="EO13" i="6"/>
  <c r="X4" i="14"/>
  <c r="FB13" i="6"/>
  <c r="AK4" i="14"/>
  <c r="DF13" i="6"/>
  <c r="AR3" i="14"/>
  <c r="EL13" i="6"/>
  <c r="U4" i="14"/>
  <c r="GF13" i="6"/>
  <c r="M11" i="14" s="1"/>
  <c r="M20" i="14" s="1"/>
  <c r="M5" i="14"/>
  <c r="GD13" i="6"/>
  <c r="K11" i="14" s="1"/>
  <c r="K20" i="14" s="1"/>
  <c r="K5" i="14"/>
  <c r="BZ13" i="6"/>
  <c r="L3" i="14"/>
  <c r="DM13" i="6"/>
  <c r="AY3" i="14"/>
  <c r="ER13" i="6"/>
  <c r="AA4" i="14"/>
  <c r="FC13" i="6"/>
  <c r="AL4" i="14"/>
  <c r="CM13" i="6"/>
  <c r="Y3" i="14"/>
  <c r="BD16" i="14"/>
  <c r="EF13" i="6"/>
  <c r="O4" i="14"/>
  <c r="CF13" i="6"/>
  <c r="R3" i="14"/>
  <c r="DH13" i="6"/>
  <c r="AT3" i="14"/>
  <c r="FK13" i="6"/>
  <c r="AT4" i="14"/>
  <c r="CI13" i="6"/>
  <c r="U3" i="14"/>
  <c r="CR13" i="6"/>
  <c r="AD3" i="14"/>
  <c r="ET13" i="6"/>
  <c r="AC4" i="14"/>
  <c r="DN13" i="6"/>
  <c r="AZ3" i="14"/>
  <c r="Y16" i="14"/>
  <c r="BB15" i="14"/>
  <c r="V15" i="14"/>
  <c r="AH15" i="14"/>
  <c r="AH24" i="14" s="1"/>
  <c r="T16" i="14"/>
  <c r="AH16" i="14"/>
  <c r="AZ16" i="14"/>
  <c r="AQ15" i="14"/>
  <c r="AL15" i="14"/>
  <c r="AD16" i="14"/>
  <c r="S15" i="14"/>
  <c r="BC16" i="14"/>
  <c r="AA15" i="14"/>
  <c r="AE16" i="14"/>
  <c r="AY16" i="14"/>
  <c r="Z16" i="14"/>
  <c r="S16" i="14"/>
  <c r="EP13" i="6"/>
  <c r="Y4" i="14"/>
  <c r="CJ13" i="6"/>
  <c r="V3" i="14"/>
  <c r="EK13" i="6"/>
  <c r="T4" i="14"/>
  <c r="FQ13" i="6"/>
  <c r="AZ4" i="14"/>
  <c r="CZ13" i="6"/>
  <c r="AL3" i="14"/>
  <c r="CG13" i="6"/>
  <c r="S3" i="14"/>
  <c r="CO13" i="6"/>
  <c r="AA3" i="14"/>
  <c r="FP13" i="6"/>
  <c r="AY4" i="14"/>
  <c r="EQ13" i="6"/>
  <c r="Z4" i="14"/>
  <c r="EJ13" i="6"/>
  <c r="S4" i="14"/>
  <c r="FA13" i="6"/>
  <c r="AJ4" i="14"/>
  <c r="DP13" i="6"/>
  <c r="BB3" i="14"/>
  <c r="CV13" i="6"/>
  <c r="AH3" i="14"/>
  <c r="EY13" i="6"/>
  <c r="AH4" i="14"/>
  <c r="DE13" i="6"/>
  <c r="AQ3" i="14"/>
  <c r="EU13" i="6"/>
  <c r="AD4" i="14"/>
  <c r="FT13" i="6"/>
  <c r="BC4" i="14"/>
  <c r="EV13" i="6"/>
  <c r="AE4" i="14"/>
  <c r="AU16" i="14"/>
  <c r="F17" i="14"/>
  <c r="AG16" i="14"/>
  <c r="AR16" i="14"/>
  <c r="W16" i="14"/>
  <c r="W25" i="14" s="1"/>
  <c r="AP16" i="14"/>
  <c r="AS15" i="14"/>
  <c r="AE15" i="14"/>
  <c r="G15" i="14"/>
  <c r="M15" i="14"/>
  <c r="BB16" i="14"/>
  <c r="AF16" i="14"/>
  <c r="H15" i="14"/>
  <c r="N17" i="14"/>
  <c r="AX16" i="14"/>
  <c r="AV16" i="14"/>
  <c r="AM15" i="14"/>
  <c r="EX13" i="6"/>
  <c r="AG4" i="14"/>
  <c r="EN13" i="6"/>
  <c r="W4" i="14"/>
  <c r="DG13" i="6"/>
  <c r="AS3" i="14"/>
  <c r="BU13" i="6"/>
  <c r="G3" i="14"/>
  <c r="FS13" i="6"/>
  <c r="BB4" i="14"/>
  <c r="BV13" i="6"/>
  <c r="H3" i="14"/>
  <c r="FO13" i="6"/>
  <c r="AX4" i="14"/>
  <c r="FM13" i="6"/>
  <c r="AV4" i="14"/>
  <c r="DA13" i="6"/>
  <c r="AM3" i="14"/>
  <c r="FL13" i="6"/>
  <c r="AU4" i="14"/>
  <c r="FY13" i="6"/>
  <c r="F11" i="14" s="1"/>
  <c r="F20" i="14" s="1"/>
  <c r="F5" i="14"/>
  <c r="FI13" i="6"/>
  <c r="AR4" i="14"/>
  <c r="FG13" i="6"/>
  <c r="AP4" i="14"/>
  <c r="CS13" i="6"/>
  <c r="AE3" i="14"/>
  <c r="CA13" i="6"/>
  <c r="M3" i="14"/>
  <c r="EW13" i="6"/>
  <c r="AF4" i="14"/>
  <c r="GG13" i="6"/>
  <c r="N11" i="14" s="1"/>
  <c r="N20" i="14" s="1"/>
  <c r="N5" i="14"/>
  <c r="X16" i="14"/>
  <c r="AU15" i="14"/>
  <c r="AI16" i="14"/>
  <c r="F15" i="14"/>
  <c r="P15" i="14"/>
  <c r="AP15" i="14"/>
  <c r="O15" i="14"/>
  <c r="P16" i="14"/>
  <c r="AQ16" i="14"/>
  <c r="AO15" i="14"/>
  <c r="AN15" i="14"/>
  <c r="AF15" i="14"/>
  <c r="AN16" i="14"/>
  <c r="AM16" i="14"/>
  <c r="AK15" i="14"/>
  <c r="X15" i="14"/>
  <c r="J15" i="14"/>
  <c r="J24" i="14" s="1"/>
  <c r="DI13" i="6"/>
  <c r="AU3" i="14"/>
  <c r="CD13" i="6"/>
  <c r="P3" i="14"/>
  <c r="CC13" i="6"/>
  <c r="O3" i="14"/>
  <c r="FH13" i="6"/>
  <c r="AQ4" i="14"/>
  <c r="DB13" i="6"/>
  <c r="AN3" i="14"/>
  <c r="FE13" i="6"/>
  <c r="AN4" i="14"/>
  <c r="CY13" i="6"/>
  <c r="AK3" i="14"/>
  <c r="BT13" i="6"/>
  <c r="F3" i="14"/>
  <c r="DD13" i="6"/>
  <c r="AP3" i="14"/>
  <c r="EG13" i="6"/>
  <c r="P4" i="14"/>
  <c r="DC13" i="6"/>
  <c r="AO3" i="14"/>
  <c r="CT13" i="6"/>
  <c r="AF3" i="14"/>
  <c r="FD13" i="6"/>
  <c r="AM4" i="14"/>
  <c r="CL13" i="6"/>
  <c r="X3" i="14"/>
  <c r="BX13" i="6"/>
  <c r="J3" i="14"/>
  <c r="AW15" i="14"/>
  <c r="AV15" i="14"/>
  <c r="AI15" i="14"/>
  <c r="Q15" i="14"/>
  <c r="T15" i="14"/>
  <c r="BA15" i="14"/>
  <c r="J17" i="14"/>
  <c r="H17" i="14"/>
  <c r="BC15" i="14"/>
  <c r="N15" i="14"/>
  <c r="AC15" i="14"/>
  <c r="AC24" i="14" s="1"/>
  <c r="N16" i="14"/>
  <c r="N25" i="14" s="1"/>
  <c r="I17" i="14"/>
  <c r="AB16" i="14"/>
  <c r="Z15" i="14"/>
  <c r="L17" i="14"/>
  <c r="AW16" i="14"/>
  <c r="E17" i="14"/>
  <c r="EZ13" i="6"/>
  <c r="AI4" i="14"/>
  <c r="DJ13" i="6"/>
  <c r="AV3" i="14"/>
  <c r="CE13" i="6"/>
  <c r="Q3" i="14"/>
  <c r="DO13" i="6"/>
  <c r="BA3" i="14"/>
  <c r="GA13" i="6"/>
  <c r="H11" i="14" s="1"/>
  <c r="H20" i="14" s="1"/>
  <c r="H5" i="14"/>
  <c r="CB13" i="6"/>
  <c r="N3" i="14"/>
  <c r="EE13" i="6"/>
  <c r="N4" i="14"/>
  <c r="ES13" i="6"/>
  <c r="AB4" i="14"/>
  <c r="GE13" i="6"/>
  <c r="L11" i="14" s="1"/>
  <c r="L20" i="14" s="1"/>
  <c r="L5" i="14"/>
  <c r="FN13" i="6"/>
  <c r="AW4" i="14"/>
  <c r="FX13" i="6"/>
  <c r="E11" i="14" s="1"/>
  <c r="E20" i="14" s="1"/>
  <c r="E5" i="14"/>
  <c r="FV15" i="6"/>
  <c r="FU14" i="6"/>
  <c r="BD4" i="14" s="1"/>
  <c r="HX14" i="6"/>
  <c r="AO13" i="6"/>
  <c r="AQ13" i="6" s="1"/>
  <c r="DR14" i="6"/>
  <c r="BD3" i="14" s="1"/>
  <c r="DS15" i="6"/>
  <c r="AN13" i="6"/>
  <c r="AP13" i="6" s="1"/>
  <c r="AP14" i="6"/>
  <c r="AR14" i="6" s="1"/>
  <c r="M24" i="14" l="1"/>
  <c r="R26" i="14"/>
  <c r="V24" i="14"/>
  <c r="AG26" i="14"/>
  <c r="AJ26" i="14"/>
  <c r="AP25" i="14"/>
  <c r="AB26" i="14"/>
  <c r="AU25" i="14"/>
  <c r="BC24" i="14"/>
  <c r="H26" i="14"/>
  <c r="AI24" i="14"/>
  <c r="X24" i="14"/>
  <c r="AL26" i="14"/>
  <c r="BD26" i="14"/>
  <c r="AK24" i="14"/>
  <c r="AT26" i="14"/>
  <c r="F25" i="14"/>
  <c r="X26" i="14"/>
  <c r="AE24" i="14"/>
  <c r="L26" i="14"/>
  <c r="AG25" i="14"/>
  <c r="T24" i="14"/>
  <c r="K29" i="14"/>
  <c r="H29" i="14"/>
  <c r="AD25" i="14"/>
  <c r="AF24" i="14"/>
  <c r="I25" i="14"/>
  <c r="L29" i="14"/>
  <c r="J29" i="14"/>
  <c r="N29" i="14"/>
  <c r="F36" i="14"/>
  <c r="O29" i="14"/>
  <c r="F29" i="14"/>
  <c r="G29" i="14"/>
  <c r="M29" i="14"/>
  <c r="I29" i="14"/>
  <c r="P25" i="14"/>
  <c r="L24" i="14"/>
  <c r="Z24" i="14"/>
  <c r="AM24" i="14"/>
  <c r="R25" i="14"/>
  <c r="AR26" i="14"/>
  <c r="AO26" i="14"/>
  <c r="AX26" i="14"/>
  <c r="Q24" i="14"/>
  <c r="AN25" i="14"/>
  <c r="X25" i="14"/>
  <c r="AD26" i="14"/>
  <c r="AV26" i="14"/>
  <c r="AW24" i="14"/>
  <c r="AE25" i="14"/>
  <c r="AN24" i="14"/>
  <c r="AW25" i="14"/>
  <c r="AV24" i="14"/>
  <c r="T26" i="14"/>
  <c r="AB25" i="14"/>
  <c r="AO24" i="14"/>
  <c r="AK25" i="14"/>
  <c r="BB25" i="14"/>
  <c r="O24" i="14"/>
  <c r="AS24" i="14"/>
  <c r="H24" i="14"/>
  <c r="AZ24" i="14"/>
  <c r="K25" i="14"/>
  <c r="S25" i="14"/>
  <c r="AY24" i="14"/>
  <c r="BD13" i="14"/>
  <c r="BA24" i="14"/>
  <c r="P24" i="14"/>
  <c r="J26" i="14"/>
  <c r="U26" i="14"/>
  <c r="AH25" i="14"/>
  <c r="AI25" i="14"/>
  <c r="S24" i="14"/>
  <c r="AM25" i="14"/>
  <c r="AU24" i="14"/>
  <c r="H14" i="14"/>
  <c r="AO12" i="14"/>
  <c r="N14" i="14"/>
  <c r="F14" i="14"/>
  <c r="BB13" i="14"/>
  <c r="AX25" i="14"/>
  <c r="AQ24" i="14"/>
  <c r="AD12" i="14"/>
  <c r="BD25" i="14"/>
  <c r="AL25" i="14"/>
  <c r="AT24" i="14"/>
  <c r="G14" i="14"/>
  <c r="AG12" i="14"/>
  <c r="AX24" i="14"/>
  <c r="BA26" i="14"/>
  <c r="P26" i="14"/>
  <c r="AC26" i="14"/>
  <c r="I26" i="14"/>
  <c r="L14" i="14"/>
  <c r="Q12" i="14"/>
  <c r="J12" i="14"/>
  <c r="AP12" i="14"/>
  <c r="O12" i="14"/>
  <c r="F35" i="14"/>
  <c r="N26" i="14"/>
  <c r="F26" i="14"/>
  <c r="AH12" i="14"/>
  <c r="AA12" i="14"/>
  <c r="Y13" i="14"/>
  <c r="AZ25" i="14"/>
  <c r="Y12" i="14"/>
  <c r="M14" i="14"/>
  <c r="AA25" i="14"/>
  <c r="AR24" i="14"/>
  <c r="BA25" i="14"/>
  <c r="AJ25" i="14"/>
  <c r="T12" i="14"/>
  <c r="G25" i="14"/>
  <c r="AF13" i="14"/>
  <c r="AU13" i="14"/>
  <c r="G12" i="14"/>
  <c r="U12" i="14"/>
  <c r="R24" i="14"/>
  <c r="K12" i="14"/>
  <c r="AS13" i="14"/>
  <c r="AB24" i="14"/>
  <c r="O26" i="14"/>
  <c r="AB13" i="14"/>
  <c r="AV12" i="14"/>
  <c r="N24" i="14"/>
  <c r="E35" i="14"/>
  <c r="H35" i="14" s="1"/>
  <c r="X12" i="14"/>
  <c r="F12" i="14"/>
  <c r="P12" i="14"/>
  <c r="AQ25" i="14"/>
  <c r="AF25" i="14"/>
  <c r="AE13" i="14"/>
  <c r="BB12" i="14"/>
  <c r="S12" i="14"/>
  <c r="T25" i="14"/>
  <c r="AL13" i="14"/>
  <c r="U13" i="14"/>
  <c r="AO25" i="14"/>
  <c r="Z12" i="14"/>
  <c r="AI12" i="14"/>
  <c r="AM26" i="14"/>
  <c r="I13" i="14"/>
  <c r="AF14" i="14"/>
  <c r="V14" i="14"/>
  <c r="BB14" i="14"/>
  <c r="M13" i="14"/>
  <c r="AD14" i="14"/>
  <c r="BC14" i="14"/>
  <c r="AP14" i="14"/>
  <c r="AS14" i="14"/>
  <c r="AN14" i="14"/>
  <c r="AX14" i="14"/>
  <c r="Q14" i="14"/>
  <c r="AY14" i="14"/>
  <c r="Z14" i="14"/>
  <c r="P14" i="14"/>
  <c r="K13" i="14"/>
  <c r="H13" i="14"/>
  <c r="AU14" i="14"/>
  <c r="AK14" i="14"/>
  <c r="AZ14" i="14"/>
  <c r="G13" i="14"/>
  <c r="AE14" i="14"/>
  <c r="F13" i="14"/>
  <c r="W14" i="14"/>
  <c r="O14" i="14"/>
  <c r="E13" i="14"/>
  <c r="AG14" i="14"/>
  <c r="AH14" i="14"/>
  <c r="AO14" i="14"/>
  <c r="AA14" i="14"/>
  <c r="D34" i="14"/>
  <c r="S14" i="14"/>
  <c r="T14" i="14"/>
  <c r="BD14" i="14"/>
  <c r="U14" i="14"/>
  <c r="AQ14" i="14"/>
  <c r="AC14" i="14"/>
  <c r="R14" i="14"/>
  <c r="BD12" i="14"/>
  <c r="AJ14" i="14"/>
  <c r="BA14" i="14"/>
  <c r="AM14" i="14"/>
  <c r="AB14" i="14"/>
  <c r="AR14" i="14"/>
  <c r="J13" i="14"/>
  <c r="AL14" i="14"/>
  <c r="AV14" i="14"/>
  <c r="AW14" i="14"/>
  <c r="X14" i="14"/>
  <c r="Y14" i="14"/>
  <c r="AT14" i="14"/>
  <c r="AI14" i="14"/>
  <c r="AI23" i="14" s="1"/>
  <c r="L13" i="14"/>
  <c r="D36" i="14"/>
  <c r="M12" i="14"/>
  <c r="AM12" i="14"/>
  <c r="AS12" i="14"/>
  <c r="Z25" i="14"/>
  <c r="AT13" i="14"/>
  <c r="AC25" i="14"/>
  <c r="W12" i="14"/>
  <c r="AX12" i="14"/>
  <c r="Q13" i="14"/>
  <c r="AG24" i="14"/>
  <c r="BB26" i="14"/>
  <c r="J25" i="14"/>
  <c r="N13" i="14"/>
  <c r="AI13" i="14"/>
  <c r="AM13" i="14"/>
  <c r="AK12" i="14"/>
  <c r="AU12" i="14"/>
  <c r="BC13" i="14"/>
  <c r="AJ13" i="14"/>
  <c r="AL12" i="14"/>
  <c r="AY25" i="14"/>
  <c r="AA13" i="14"/>
  <c r="AR12" i="14"/>
  <c r="W24" i="14"/>
  <c r="I14" i="14"/>
  <c r="I23" i="14" s="1"/>
  <c r="AW12" i="14"/>
  <c r="H25" i="14"/>
  <c r="AU26" i="14"/>
  <c r="Q26" i="14"/>
  <c r="AP24" i="14"/>
  <c r="AE12" i="14"/>
  <c r="AV13" i="14"/>
  <c r="W13" i="14"/>
  <c r="BB24" i="14"/>
  <c r="AT12" i="14"/>
  <c r="AD24" i="14"/>
  <c r="AJ12" i="14"/>
  <c r="BA13" i="14"/>
  <c r="V13" i="14"/>
  <c r="AS25" i="14"/>
  <c r="V26" i="14"/>
  <c r="AP26" i="14"/>
  <c r="AE26" i="14"/>
  <c r="N12" i="14"/>
  <c r="AF12" i="14"/>
  <c r="AN13" i="14"/>
  <c r="AD13" i="14"/>
  <c r="S13" i="14"/>
  <c r="AZ13" i="14"/>
  <c r="AA24" i="14"/>
  <c r="Y25" i="14"/>
  <c r="AY12" i="14"/>
  <c r="AK13" i="14"/>
  <c r="K26" i="14"/>
  <c r="AJ24" i="14"/>
  <c r="AC12" i="14"/>
  <c r="D35" i="14"/>
  <c r="Y26" i="14"/>
  <c r="S26" i="14"/>
  <c r="W26" i="14"/>
  <c r="G24" i="14"/>
  <c r="F24" i="14"/>
  <c r="AP13" i="14"/>
  <c r="AX13" i="14"/>
  <c r="AG13" i="14"/>
  <c r="BC25" i="14"/>
  <c r="AZ12" i="14"/>
  <c r="R12" i="14"/>
  <c r="R21" i="14" s="1"/>
  <c r="U24" i="14"/>
  <c r="I12" i="14"/>
  <c r="AB12" i="14"/>
  <c r="E12" i="14"/>
  <c r="Q25" i="14"/>
  <c r="AQ26" i="14"/>
  <c r="BD24" i="14"/>
  <c r="Z26" i="14"/>
  <c r="BC26" i="14"/>
  <c r="AK26" i="14"/>
  <c r="AQ12" i="14"/>
  <c r="Z13" i="14"/>
  <c r="T13" i="14"/>
  <c r="L12" i="14"/>
  <c r="X13" i="14"/>
  <c r="M26" i="14"/>
  <c r="I24" i="14"/>
  <c r="BC12" i="14"/>
  <c r="AR13" i="14"/>
  <c r="H12" i="14"/>
  <c r="AC13" i="14"/>
  <c r="O13" i="14"/>
  <c r="AT25" i="14"/>
  <c r="R13" i="14"/>
  <c r="AO13" i="14"/>
  <c r="G26" i="14"/>
  <c r="V25" i="14"/>
  <c r="AW26" i="14"/>
  <c r="AS26" i="14"/>
  <c r="AY26" i="14"/>
  <c r="AF26" i="14"/>
  <c r="AI26" i="14"/>
  <c r="E14" i="14"/>
  <c r="AN12" i="14"/>
  <c r="AW13" i="14"/>
  <c r="BA12" i="14"/>
  <c r="P13" i="14"/>
  <c r="AQ13" i="14"/>
  <c r="AV25" i="14"/>
  <c r="AR25" i="14"/>
  <c r="AH13" i="14"/>
  <c r="AY13" i="14"/>
  <c r="V12" i="14"/>
  <c r="AL24" i="14"/>
  <c r="K14" i="14"/>
  <c r="Y24" i="14"/>
  <c r="U25" i="14"/>
  <c r="K24" i="14"/>
  <c r="O25" i="14"/>
  <c r="J14" i="14"/>
  <c r="AN26" i="14"/>
  <c r="AA26" i="14"/>
  <c r="AH26" i="14"/>
  <c r="L25" i="14"/>
  <c r="AR13" i="6"/>
  <c r="FV14" i="6"/>
  <c r="FU13" i="6"/>
  <c r="FV13" i="6" s="1"/>
  <c r="HX13" i="6"/>
  <c r="DR13" i="6"/>
  <c r="DS13" i="6" s="1"/>
  <c r="DS14" i="6"/>
  <c r="X23" i="14" l="1"/>
  <c r="H21" i="14"/>
  <c r="AG23" i="14"/>
  <c r="L21" i="14"/>
  <c r="AE21" i="14"/>
  <c r="AW22" i="14"/>
  <c r="R22" i="14"/>
  <c r="K21" i="14"/>
  <c r="AT22" i="14"/>
  <c r="I36" i="14"/>
  <c r="J36" i="14" s="1"/>
  <c r="G36" i="14"/>
  <c r="R23" i="14"/>
  <c r="V21" i="14"/>
  <c r="L22" i="14"/>
  <c r="BA21" i="14"/>
  <c r="AQ21" i="14"/>
  <c r="J22" i="14"/>
  <c r="BC21" i="14"/>
  <c r="AI21" i="14"/>
  <c r="BD22" i="14"/>
  <c r="AJ21" i="14"/>
  <c r="AB21" i="14"/>
  <c r="AM23" i="14"/>
  <c r="AY22" i="14"/>
  <c r="AQ22" i="14"/>
  <c r="AO23" i="14"/>
  <c r="Z22" i="14"/>
  <c r="AV22" i="14"/>
  <c r="AL21" i="14"/>
  <c r="AG22" i="14"/>
  <c r="AW21" i="14"/>
  <c r="M23" i="14"/>
  <c r="V22" i="14"/>
  <c r="AM22" i="14"/>
  <c r="T23" i="14"/>
  <c r="AH21" i="14"/>
  <c r="X22" i="14"/>
  <c r="J23" i="14"/>
  <c r="BA23" i="14"/>
  <c r="T22" i="14"/>
  <c r="AT23" i="14"/>
  <c r="AZ21" i="14"/>
  <c r="AN21" i="14"/>
  <c r="O22" i="14"/>
  <c r="AJ22" i="14"/>
  <c r="AC23" i="14"/>
  <c r="O23" i="14"/>
  <c r="AY23" i="14"/>
  <c r="AQ23" i="14"/>
  <c r="U21" i="14"/>
  <c r="AL23" i="14"/>
  <c r="BD23" i="14"/>
  <c r="AY21" i="14"/>
  <c r="U23" i="14"/>
  <c r="AD22" i="14"/>
  <c r="AA23" i="14"/>
  <c r="AU23" i="14"/>
  <c r="AD23" i="14"/>
  <c r="AB22" i="14"/>
  <c r="G23" i="14"/>
  <c r="I21" i="14"/>
  <c r="AN22" i="14"/>
  <c r="AT21" i="14"/>
  <c r="H22" i="14"/>
  <c r="P22" i="14"/>
  <c r="AF21" i="14"/>
  <c r="AH23" i="14"/>
  <c r="AP21" i="14"/>
  <c r="AO22" i="14"/>
  <c r="K22" i="14"/>
  <c r="W22" i="14"/>
  <c r="P23" i="14"/>
  <c r="V23" i="14"/>
  <c r="AX21" i="14"/>
  <c r="AF23" i="14"/>
  <c r="Q21" i="14"/>
  <c r="Y21" i="14"/>
  <c r="AK21" i="14"/>
  <c r="G22" i="14"/>
  <c r="AS23" i="14"/>
  <c r="AR21" i="14"/>
  <c r="M22" i="14"/>
  <c r="S21" i="14"/>
  <c r="O21" i="14"/>
  <c r="AA22" i="14"/>
  <c r="AJ23" i="14"/>
  <c r="BB23" i="14"/>
  <c r="BB21" i="14"/>
  <c r="AC21" i="14"/>
  <c r="E34" i="14"/>
  <c r="H34" i="14" s="1"/>
  <c r="N21" i="14"/>
  <c r="Q22" i="14"/>
  <c r="BD21" i="14"/>
  <c r="AE22" i="14"/>
  <c r="AS22" i="14"/>
  <c r="J21" i="14"/>
  <c r="Y23" i="14"/>
  <c r="Z23" i="14"/>
  <c r="AD21" i="14"/>
  <c r="W21" i="14"/>
  <c r="I22" i="14"/>
  <c r="L23" i="14"/>
  <c r="K23" i="14"/>
  <c r="AC22" i="14"/>
  <c r="AK22" i="14"/>
  <c r="AW23" i="14"/>
  <c r="W23" i="14"/>
  <c r="Q23" i="14"/>
  <c r="P21" i="14"/>
  <c r="G35" i="14"/>
  <c r="I35" i="14"/>
  <c r="J35" i="14" s="1"/>
  <c r="AX22" i="14"/>
  <c r="AU21" i="14"/>
  <c r="AV23" i="14"/>
  <c r="F22" i="14"/>
  <c r="AX23" i="14"/>
  <c r="F21" i="14"/>
  <c r="G21" i="14"/>
  <c r="Y22" i="14"/>
  <c r="BC22" i="14"/>
  <c r="BB22" i="14"/>
  <c r="AR22" i="14"/>
  <c r="AP22" i="14"/>
  <c r="AE23" i="14"/>
  <c r="AN23" i="14"/>
  <c r="Z21" i="14"/>
  <c r="X21" i="14"/>
  <c r="AU22" i="14"/>
  <c r="AA21" i="14"/>
  <c r="F23" i="14"/>
  <c r="AS21" i="14"/>
  <c r="AF22" i="14"/>
  <c r="N23" i="14"/>
  <c r="F34" i="14"/>
  <c r="AH22" i="14"/>
  <c r="AZ22" i="14"/>
  <c r="BA22" i="14"/>
  <c r="AI22" i="14"/>
  <c r="AM21" i="14"/>
  <c r="AR23" i="14"/>
  <c r="S23" i="14"/>
  <c r="AZ23" i="14"/>
  <c r="AP23" i="14"/>
  <c r="U22" i="14"/>
  <c r="AO21" i="14"/>
  <c r="S22" i="14"/>
  <c r="N22" i="14"/>
  <c r="M21" i="14"/>
  <c r="AB23" i="14"/>
  <c r="AK23" i="14"/>
  <c r="BC23" i="14"/>
  <c r="AL22" i="14"/>
  <c r="AV21" i="14"/>
  <c r="T21" i="14"/>
  <c r="AG21" i="14"/>
  <c r="H23" i="14"/>
  <c r="I34" i="14" l="1"/>
  <c r="J34" i="14" s="1"/>
  <c r="G34" i="14"/>
  <c r="N8" i="20"/>
  <c r="BD6" i="20"/>
  <c r="AU14" i="20" s="1"/>
  <c r="N6" i="20"/>
  <c r="U6" i="20"/>
  <c r="T6" i="20"/>
  <c r="V6" i="20"/>
  <c r="AQ6" i="20"/>
  <c r="AP6" i="20"/>
  <c r="BA7" i="20"/>
  <c r="AZ7" i="20"/>
  <c r="AA7" i="20"/>
  <c r="Z7" i="20"/>
  <c r="N7" i="20"/>
  <c r="AS7" i="20"/>
  <c r="AR7" i="20"/>
  <c r="K8" i="20"/>
  <c r="J8" i="20"/>
  <c r="AI6" i="20"/>
  <c r="AH6" i="20"/>
  <c r="AG6" i="20"/>
  <c r="AU7" i="20"/>
  <c r="AT7" i="20"/>
  <c r="AK6" i="20"/>
  <c r="AJ6" i="20"/>
  <c r="AL6" i="20"/>
  <c r="BB6" i="20"/>
  <c r="BA6" i="20"/>
  <c r="M6" i="20"/>
  <c r="L6" i="20"/>
  <c r="W6" i="20"/>
  <c r="Y7" i="20"/>
  <c r="X7" i="20"/>
  <c r="AH7" i="20"/>
  <c r="AG7" i="20"/>
  <c r="AU6" i="20"/>
  <c r="AT6" i="20"/>
  <c r="X6" i="20"/>
  <c r="AE6" i="20"/>
  <c r="AD6" i="20"/>
  <c r="F6" i="20"/>
  <c r="E6" i="20"/>
  <c r="AC6" i="20"/>
  <c r="AB6" i="20"/>
  <c r="AB12" i="20" s="1"/>
  <c r="AZ6" i="20"/>
  <c r="BC6" i="20"/>
  <c r="I6" i="20"/>
  <c r="H6" i="20"/>
  <c r="AO6" i="20"/>
  <c r="AA6" i="20"/>
  <c r="Z6" i="20"/>
  <c r="AV6" i="20"/>
  <c r="AW6" i="20"/>
  <c r="I8" i="20"/>
  <c r="H8" i="20"/>
  <c r="BD7" i="20"/>
  <c r="BC7" i="20"/>
  <c r="AF7" i="20"/>
  <c r="AE7" i="20"/>
  <c r="M8" i="20"/>
  <c r="AY6" i="20"/>
  <c r="R6" i="20"/>
  <c r="Q6" i="20"/>
  <c r="V7" i="20"/>
  <c r="U7" i="20"/>
  <c r="AQ7" i="20"/>
  <c r="AY7" i="20"/>
  <c r="AX7" i="20"/>
  <c r="K6" i="20"/>
  <c r="K12" i="20" s="1"/>
  <c r="AP7" i="20"/>
  <c r="BB7" i="20"/>
  <c r="O6" i="20"/>
  <c r="J6" i="20"/>
  <c r="AF6" i="20"/>
  <c r="AK7" i="20"/>
  <c r="AJ7" i="20"/>
  <c r="AL7" i="20"/>
  <c r="AL13" i="20" s="1"/>
  <c r="AS6" i="20"/>
  <c r="S6" i="20"/>
  <c r="P6" i="20"/>
  <c r="G8" i="20"/>
  <c r="F8" i="20"/>
  <c r="AR6" i="20"/>
  <c r="AX6" i="20"/>
  <c r="AX12" i="20" s="1"/>
  <c r="Q7" i="20"/>
  <c r="P7" i="20"/>
  <c r="R7" i="20"/>
  <c r="S7" i="20"/>
  <c r="T7" i="20"/>
  <c r="AW7" i="20"/>
  <c r="AV7" i="20"/>
  <c r="E8" i="20"/>
  <c r="L8" i="20"/>
  <c r="AN7" i="20"/>
  <c r="AM7" i="20"/>
  <c r="AM13" i="20" s="1"/>
  <c r="G6" i="20"/>
  <c r="AC7" i="20"/>
  <c r="AB7" i="20"/>
  <c r="AD7" i="20"/>
  <c r="O7" i="20"/>
  <c r="AI7" i="20"/>
  <c r="AO7" i="20"/>
  <c r="AO13" i="20" s="1"/>
  <c r="Y6" i="20"/>
  <c r="AM6" i="20"/>
  <c r="AN6" i="20"/>
  <c r="W7" i="20"/>
  <c r="D26" i="20"/>
  <c r="AW13" i="20" l="1"/>
  <c r="AL12" i="20"/>
  <c r="Y12" i="20"/>
  <c r="AV13" i="20"/>
  <c r="F14" i="20"/>
  <c r="S14" i="20"/>
  <c r="U13" i="20"/>
  <c r="U19" i="20" s="1"/>
  <c r="H14" i="20"/>
  <c r="X14" i="20"/>
  <c r="F12" i="20"/>
  <c r="Y13" i="20"/>
  <c r="AU13" i="20"/>
  <c r="AV19" i="20" s="1"/>
  <c r="G14" i="20"/>
  <c r="V13" i="20"/>
  <c r="I14" i="20"/>
  <c r="H12" i="20"/>
  <c r="AD12" i="20"/>
  <c r="W12" i="20"/>
  <c r="AG12" i="20"/>
  <c r="AI13" i="20"/>
  <c r="H13" i="20"/>
  <c r="H19" i="20" s="1"/>
  <c r="L12" i="20"/>
  <c r="M18" i="20" s="1"/>
  <c r="I13" i="20"/>
  <c r="R12" i="20"/>
  <c r="R18" i="20" s="1"/>
  <c r="AI14" i="20"/>
  <c r="X12" i="20"/>
  <c r="M12" i="20"/>
  <c r="Q12" i="20"/>
  <c r="J13" i="20"/>
  <c r="AJ14" i="20"/>
  <c r="O14" i="20"/>
  <c r="AT12" i="20"/>
  <c r="BA12" i="20"/>
  <c r="J14" i="20"/>
  <c r="T13" i="20"/>
  <c r="I12" i="20"/>
  <c r="BD14" i="20"/>
  <c r="BB13" i="20"/>
  <c r="K13" i="20"/>
  <c r="Z14" i="20"/>
  <c r="P14" i="20"/>
  <c r="BB12" i="20"/>
  <c r="K14" i="20"/>
  <c r="AW12" i="20"/>
  <c r="AX18" i="20" s="1"/>
  <c r="AC13" i="20"/>
  <c r="Q13" i="20"/>
  <c r="R14" i="20"/>
  <c r="Q14" i="20"/>
  <c r="AY12" i="20"/>
  <c r="AY18" i="20" s="1"/>
  <c r="AV14" i="20"/>
  <c r="AV20" i="20" s="1"/>
  <c r="AZ14" i="20"/>
  <c r="AP14" i="20"/>
  <c r="AR13" i="20"/>
  <c r="G12" i="20"/>
  <c r="G18" i="20" s="1"/>
  <c r="BA14" i="20"/>
  <c r="BA20" i="20" s="1"/>
  <c r="E13" i="20"/>
  <c r="AP13" i="20"/>
  <c r="AP19" i="20" s="1"/>
  <c r="M14" i="20"/>
  <c r="AW14" i="20"/>
  <c r="F13" i="20"/>
  <c r="AQ14" i="20"/>
  <c r="AQ20" i="20" s="1"/>
  <c r="W13" i="20"/>
  <c r="AR12" i="20"/>
  <c r="AJ13" i="20"/>
  <c r="AJ19" i="20" s="1"/>
  <c r="AX13" i="20"/>
  <c r="AX19" i="20" s="1"/>
  <c r="AC12" i="20"/>
  <c r="AG13" i="20"/>
  <c r="AN12" i="20"/>
  <c r="L14" i="20"/>
  <c r="L20" i="20" s="1"/>
  <c r="V14" i="20"/>
  <c r="AK13" i="20"/>
  <c r="AL19" i="20" s="1"/>
  <c r="AY13" i="20"/>
  <c r="AO12" i="20"/>
  <c r="AA14" i="20"/>
  <c r="AH13" i="20"/>
  <c r="AH19" i="20" s="1"/>
  <c r="G13" i="20"/>
  <c r="AF14" i="20"/>
  <c r="AN13" i="20"/>
  <c r="AO19" i="20" s="1"/>
  <c r="AM12" i="20"/>
  <c r="AN18" i="20" s="1"/>
  <c r="E14" i="20"/>
  <c r="F20" i="20" s="1"/>
  <c r="L13" i="20"/>
  <c r="AF12" i="20"/>
  <c r="BD13" i="20"/>
  <c r="W14" i="20"/>
  <c r="E12" i="20"/>
  <c r="AO14" i="20"/>
  <c r="AP20" i="20" s="1"/>
  <c r="AL14" i="20"/>
  <c r="AM14" i="20"/>
  <c r="O12" i="20"/>
  <c r="AX14" i="20"/>
  <c r="AV12" i="20"/>
  <c r="AH14" i="20"/>
  <c r="AE12" i="20"/>
  <c r="AN14" i="20"/>
  <c r="O13" i="20"/>
  <c r="P12" i="20"/>
  <c r="J12" i="20"/>
  <c r="K18" i="20" s="1"/>
  <c r="AQ13" i="20"/>
  <c r="AE13" i="20"/>
  <c r="Y14" i="20"/>
  <c r="BC12" i="20"/>
  <c r="AU12" i="20"/>
  <c r="AR14" i="20"/>
  <c r="AJ12" i="20"/>
  <c r="S13" i="20"/>
  <c r="AD13" i="20"/>
  <c r="R13" i="20"/>
  <c r="S12" i="20"/>
  <c r="BB14" i="20"/>
  <c r="AK14" i="20"/>
  <c r="AF13" i="20"/>
  <c r="AF19" i="20" s="1"/>
  <c r="Z12" i="20"/>
  <c r="Z18" i="20" s="1"/>
  <c r="BD12" i="20"/>
  <c r="AB14" i="20"/>
  <c r="AS14" i="20"/>
  <c r="AB13" i="20"/>
  <c r="P13" i="20"/>
  <c r="AS12" i="20"/>
  <c r="BC14" i="20"/>
  <c r="AG14" i="20"/>
  <c r="AG20" i="20" s="1"/>
  <c r="BC13" i="20"/>
  <c r="AA12" i="20"/>
  <c r="AB18" i="20" s="1"/>
  <c r="AZ12" i="20"/>
  <c r="AY14" i="20"/>
  <c r="AZ20" i="20" s="1"/>
  <c r="X13" i="20"/>
  <c r="U12" i="20"/>
  <c r="AS13" i="20"/>
  <c r="AK12" i="20"/>
  <c r="AL18" i="20" s="1"/>
  <c r="AT13" i="20"/>
  <c r="N13" i="20"/>
  <c r="Z13" i="20"/>
  <c r="Z19" i="20" s="1"/>
  <c r="AA13" i="20"/>
  <c r="AC14" i="20"/>
  <c r="AD14" i="20"/>
  <c r="V12" i="20"/>
  <c r="M13" i="20"/>
  <c r="T12" i="20"/>
  <c r="N12" i="20"/>
  <c r="AZ13" i="20"/>
  <c r="AH12" i="20"/>
  <c r="AH18" i="20" s="1"/>
  <c r="AI12" i="20"/>
  <c r="AI19" i="20"/>
  <c r="N14" i="20"/>
  <c r="BA13" i="20"/>
  <c r="AM19" i="20"/>
  <c r="AP12" i="20"/>
  <c r="AQ12" i="20"/>
  <c r="AW19" i="20"/>
  <c r="AE14" i="20"/>
  <c r="T14" i="20"/>
  <c r="AT14" i="20"/>
  <c r="U14" i="20"/>
  <c r="K19" i="20" l="1"/>
  <c r="I19" i="20"/>
  <c r="AU19" i="20"/>
  <c r="T19" i="20"/>
  <c r="L19" i="20"/>
  <c r="AO18" i="20"/>
  <c r="P20" i="20"/>
  <c r="BA18" i="20"/>
  <c r="AJ20" i="20"/>
  <c r="I20" i="20"/>
  <c r="AM18" i="20"/>
  <c r="N18" i="20"/>
  <c r="L18" i="20"/>
  <c r="AG19" i="20"/>
  <c r="R20" i="20"/>
  <c r="AE18" i="20"/>
  <c r="AC19" i="20"/>
  <c r="Q19" i="20"/>
  <c r="AL20" i="20"/>
  <c r="J19" i="20"/>
  <c r="J20" i="20"/>
  <c r="AX20" i="20"/>
  <c r="AG18" i="20"/>
  <c r="AA20" i="20"/>
  <c r="AD18" i="20"/>
  <c r="M20" i="20"/>
  <c r="K20" i="20"/>
  <c r="Y18" i="20"/>
  <c r="AY19" i="20"/>
  <c r="AC18" i="20"/>
  <c r="N20" i="20"/>
  <c r="H18" i="20"/>
  <c r="V19" i="20"/>
  <c r="BB18" i="20"/>
  <c r="BB20" i="20"/>
  <c r="H20" i="20"/>
  <c r="AT18" i="20"/>
  <c r="W20" i="20"/>
  <c r="F19" i="20"/>
  <c r="I18" i="20"/>
  <c r="AN20" i="20"/>
  <c r="Z20" i="20"/>
  <c r="F18" i="20"/>
  <c r="M19" i="20"/>
  <c r="T20" i="20"/>
  <c r="AE19" i="20"/>
  <c r="AR19" i="20"/>
  <c r="AW18" i="20"/>
  <c r="G20" i="20"/>
  <c r="V20" i="20"/>
  <c r="AM20" i="20"/>
  <c r="AI20" i="20"/>
  <c r="BD20" i="20"/>
  <c r="W19" i="20"/>
  <c r="BB19" i="20"/>
  <c r="AK19" i="20"/>
  <c r="X20" i="20"/>
  <c r="AW20" i="20"/>
  <c r="X18" i="20"/>
  <c r="S20" i="20"/>
  <c r="G19" i="20"/>
  <c r="S18" i="20"/>
  <c r="W18" i="20"/>
  <c r="Q20" i="20"/>
  <c r="AO20" i="20"/>
  <c r="AN19" i="20"/>
  <c r="AY20" i="20"/>
  <c r="AR20" i="20"/>
  <c r="AF18" i="20"/>
  <c r="AB20" i="20"/>
  <c r="X19" i="20"/>
  <c r="BC18" i="20"/>
  <c r="AZ19" i="20"/>
  <c r="AZ18" i="20"/>
  <c r="AP18" i="20"/>
  <c r="BD19" i="20"/>
  <c r="BD18" i="20"/>
  <c r="S19" i="20"/>
  <c r="Y20" i="20"/>
  <c r="P18" i="20"/>
  <c r="P19" i="20"/>
  <c r="R19" i="20"/>
  <c r="AT20" i="20"/>
  <c r="AV18" i="20"/>
  <c r="Q18" i="20"/>
  <c r="BC19" i="20"/>
  <c r="J18" i="20"/>
  <c r="AS18" i="20"/>
  <c r="AQ19" i="20"/>
  <c r="BC20" i="20"/>
  <c r="AK20" i="20"/>
  <c r="AD19" i="20"/>
  <c r="AK18" i="20"/>
  <c r="AA18" i="20"/>
  <c r="AA19" i="20"/>
  <c r="AS20" i="20"/>
  <c r="Y19" i="20"/>
  <c r="AU18" i="20"/>
  <c r="AJ18" i="20"/>
  <c r="AC20" i="20"/>
  <c r="AT19" i="20"/>
  <c r="AS19" i="20"/>
  <c r="U18" i="20"/>
  <c r="N19" i="20"/>
  <c r="AH20" i="20"/>
  <c r="O19" i="20"/>
  <c r="T18" i="20"/>
  <c r="AB19" i="20"/>
  <c r="AI18" i="20"/>
  <c r="F26" i="20"/>
  <c r="I26" i="20" s="1"/>
  <c r="AD20" i="20"/>
  <c r="BA19" i="20"/>
  <c r="O18" i="20"/>
  <c r="E26" i="20"/>
  <c r="H26" i="20" s="1"/>
  <c r="V18" i="20"/>
  <c r="AQ18" i="20"/>
  <c r="AR18" i="20"/>
  <c r="O20" i="20"/>
  <c r="AU20" i="20"/>
  <c r="AF20" i="20"/>
  <c r="AE20" i="20"/>
  <c r="U20" i="20"/>
  <c r="FG15" i="13"/>
  <c r="FG14" i="13" s="1"/>
  <c r="FG13" i="13" s="1"/>
  <c r="FG12" i="13" s="1"/>
  <c r="CW15" i="13"/>
  <c r="CW14" i="13" s="1"/>
  <c r="CW13" i="13" s="1"/>
  <c r="CW12" i="13" s="1"/>
  <c r="HG15" i="13"/>
  <c r="HG14" i="13" s="1"/>
  <c r="HG13" i="13" s="1"/>
  <c r="HG12" i="13" s="1"/>
  <c r="DR15" i="13"/>
  <c r="DR14" i="13" s="1"/>
  <c r="DR13" i="13" s="1"/>
  <c r="DR12" i="13" s="1"/>
  <c r="EU15" i="13"/>
  <c r="EU14" i="13" s="1"/>
  <c r="EU13" i="13" s="1"/>
  <c r="EU12" i="13" s="1"/>
  <c r="FC15" i="13"/>
  <c r="FC14" i="13" s="1"/>
  <c r="FC13" i="13" s="1"/>
  <c r="FC12" i="13" s="1"/>
  <c r="GX15" i="13"/>
  <c r="GX14" i="13" s="1"/>
  <c r="GX13" i="13" s="1"/>
  <c r="GX12" i="13" s="1"/>
  <c r="CT15" i="13"/>
  <c r="CT14" i="13" s="1"/>
  <c r="CT13" i="13" s="1"/>
  <c r="CT12" i="13" s="1"/>
  <c r="BR15" i="13"/>
  <c r="BR14" i="13" s="1"/>
  <c r="BR13" i="13" s="1"/>
  <c r="BR12" i="13" s="1"/>
  <c r="ED15" i="13"/>
  <c r="ED14" i="13" s="1"/>
  <c r="ED13" i="13" s="1"/>
  <c r="ED12" i="13" s="1"/>
  <c r="CN15" i="13"/>
  <c r="CN14" i="13" s="1"/>
  <c r="CN13" i="13" s="1"/>
  <c r="CN12" i="13" s="1"/>
  <c r="FP15" i="13"/>
  <c r="FP14" i="13" s="1"/>
  <c r="FP13" i="13" s="1"/>
  <c r="FP12" i="13" s="1"/>
  <c r="DV15" i="13"/>
  <c r="DV14" i="13" s="1"/>
  <c r="DV13" i="13" s="1"/>
  <c r="DV12" i="13" s="1"/>
  <c r="CV15" i="13"/>
  <c r="CV14" i="13" s="1"/>
  <c r="CV13" i="13" s="1"/>
  <c r="CV12" i="13" s="1"/>
  <c r="HH15" i="13"/>
  <c r="HH14" i="13" s="1"/>
  <c r="HH13" i="13" s="1"/>
  <c r="HH12" i="13" s="1"/>
  <c r="HF15" i="13"/>
  <c r="HF14" i="13" s="1"/>
  <c r="HF13" i="13" s="1"/>
  <c r="HF12" i="13" s="1"/>
  <c r="GE15" i="13"/>
  <c r="GE14" i="13" s="1"/>
  <c r="GE13" i="13" s="1"/>
  <c r="GE12" i="13" s="1"/>
  <c r="FU15" i="13"/>
  <c r="FU14" i="13" s="1"/>
  <c r="FU13" i="13" s="1"/>
  <c r="FU12" i="13" s="1"/>
  <c r="FE15" i="13"/>
  <c r="FE14" i="13" s="1"/>
  <c r="FE13" i="13" s="1"/>
  <c r="FE12" i="13" s="1"/>
  <c r="GZ15" i="13"/>
  <c r="GZ14" i="13" s="1"/>
  <c r="GZ13" i="13" s="1"/>
  <c r="GZ12" i="13" s="1"/>
  <c r="CX15" i="13"/>
  <c r="CX14" i="13" s="1"/>
  <c r="CX13" i="13" s="1"/>
  <c r="CX12" i="13" s="1"/>
  <c r="EK15" i="13"/>
  <c r="EK14" i="13" s="1"/>
  <c r="EK13" i="13" s="1"/>
  <c r="EK12" i="13" s="1"/>
  <c r="HI15" i="13"/>
  <c r="HI14" i="13" s="1"/>
  <c r="HI13" i="13" s="1"/>
  <c r="HI12" i="13" s="1"/>
  <c r="CM15" i="13"/>
  <c r="CM14" i="13" s="1"/>
  <c r="CM13" i="13" s="1"/>
  <c r="CM12" i="13" s="1"/>
  <c r="CF15" i="13"/>
  <c r="CF14" i="13" s="1"/>
  <c r="CF13" i="13" s="1"/>
  <c r="CF12" i="13" s="1"/>
  <c r="BL15" i="13"/>
  <c r="BL14" i="13" s="1"/>
  <c r="BL13" i="13" s="1"/>
  <c r="BL12" i="13" s="1"/>
  <c r="DZ15" i="13"/>
  <c r="DZ14" i="13" s="1"/>
  <c r="DZ13" i="13" s="1"/>
  <c r="DZ12" i="13" s="1"/>
  <c r="EW15" i="13"/>
  <c r="EW14" i="13" s="1"/>
  <c r="EW13" i="13" s="1"/>
  <c r="EW12" i="13" s="1"/>
  <c r="FD15" i="13"/>
  <c r="FD14" i="13" s="1"/>
  <c r="FD13" i="13" s="1"/>
  <c r="FD12" i="13" s="1"/>
  <c r="GY15" i="13"/>
  <c r="GY14" i="13" s="1"/>
  <c r="GY13" i="13" s="1"/>
  <c r="GY12" i="13" s="1"/>
  <c r="HB15" i="13"/>
  <c r="HB14" i="13" s="1"/>
  <c r="HB13" i="13" s="1"/>
  <c r="HB12" i="13" s="1"/>
  <c r="HJ15" i="13"/>
  <c r="HJ14" i="13" s="1"/>
  <c r="HJ13" i="13" s="1"/>
  <c r="HJ12" i="13" s="1"/>
  <c r="EO15" i="13"/>
  <c r="EO14" i="13" s="1"/>
  <c r="EO13" i="13" s="1"/>
  <c r="EO12" i="13" s="1"/>
  <c r="GU15" i="13"/>
  <c r="GU14" i="13" s="1"/>
  <c r="GU13" i="13" s="1"/>
  <c r="GU12" i="13" s="1"/>
  <c r="GT15" i="13"/>
  <c r="GT14" i="13" s="1"/>
  <c r="GT13" i="13" s="1"/>
  <c r="GT12" i="13" s="1"/>
  <c r="BN15" i="13"/>
  <c r="BN14" i="13" s="1"/>
  <c r="BN13" i="13" s="1"/>
  <c r="BN12" i="13" s="1"/>
  <c r="DL15" i="13"/>
  <c r="DL14" i="13" s="1"/>
  <c r="DL13" i="13" s="1"/>
  <c r="DL12" i="13" s="1"/>
  <c r="EZ15" i="13"/>
  <c r="EZ14" i="13" s="1"/>
  <c r="EZ13" i="13" s="1"/>
  <c r="EZ12" i="13" s="1"/>
  <c r="CO15" i="13"/>
  <c r="CO14" i="13" s="1"/>
  <c r="CO13" i="13" s="1"/>
  <c r="CO12" i="13" s="1"/>
  <c r="CL15" i="13"/>
  <c r="CL14" i="13" s="1"/>
  <c r="CL13" i="13" s="1"/>
  <c r="CL12" i="13" s="1"/>
  <c r="DE15" i="13"/>
  <c r="DE14" i="13" s="1"/>
  <c r="DE13" i="13" s="1"/>
  <c r="DE12" i="13" s="1"/>
  <c r="HE15" i="13"/>
  <c r="HE14" i="13" s="1"/>
  <c r="HE13" i="13" s="1"/>
  <c r="HE12" i="13" s="1"/>
  <c r="DD15" i="13"/>
  <c r="DD14" i="13" s="1"/>
  <c r="DD13" i="13" s="1"/>
  <c r="DD12" i="13" s="1"/>
  <c r="CG15" i="13"/>
  <c r="CG14" i="13" s="1"/>
  <c r="CG13" i="13" s="1"/>
  <c r="CG12" i="13" s="1"/>
  <c r="DY15" i="13"/>
  <c r="DY14" i="13" s="1"/>
  <c r="DY13" i="13" s="1"/>
  <c r="DY12" i="13" s="1"/>
  <c r="EL15" i="13"/>
  <c r="EL14" i="13" s="1"/>
  <c r="EL13" i="13" s="1"/>
  <c r="EL12" i="13" s="1"/>
  <c r="GD15" i="13"/>
  <c r="GD14" i="13" s="1"/>
  <c r="GD13" i="13" s="1"/>
  <c r="GD12" i="13" s="1"/>
  <c r="CH15" i="13"/>
  <c r="CH14" i="13" s="1"/>
  <c r="CH13" i="13" s="1"/>
  <c r="CH12" i="13" s="1"/>
  <c r="DX15" i="13"/>
  <c r="DX14" i="13" s="1"/>
  <c r="DX13" i="13" s="1"/>
  <c r="DX12" i="13" s="1"/>
  <c r="FV15" i="13"/>
  <c r="FV14" i="13" s="1"/>
  <c r="FV13" i="13" s="1"/>
  <c r="FV12" i="13" s="1"/>
  <c r="BV15" i="13"/>
  <c r="BV14" i="13" s="1"/>
  <c r="BV13" i="13" s="1"/>
  <c r="BV12" i="13" s="1"/>
  <c r="FX15" i="13"/>
  <c r="FX14" i="13" s="1"/>
  <c r="FX13" i="13" s="1"/>
  <c r="FX12" i="13" s="1"/>
  <c r="DF15" i="13"/>
  <c r="DF14" i="13" s="1"/>
  <c r="DF13" i="13" s="1"/>
  <c r="DF12" i="13" s="1"/>
  <c r="GB15" i="13"/>
  <c r="GB14" i="13" s="1"/>
  <c r="GB13" i="13" s="1"/>
  <c r="GB12" i="13" s="1"/>
  <c r="DQ15" i="13"/>
  <c r="DQ14" i="13" s="1"/>
  <c r="DQ13" i="13" s="1"/>
  <c r="DQ12" i="13" s="1"/>
  <c r="CK15" i="13"/>
  <c r="CK14" i="13" s="1"/>
  <c r="CK13" i="13" s="1"/>
  <c r="CK12" i="13" s="1"/>
  <c r="CI15" i="13"/>
  <c r="CI14" i="13" s="1"/>
  <c r="CI13" i="13" s="1"/>
  <c r="CI12" i="13" s="1"/>
  <c r="DN15" i="13"/>
  <c r="DN14" i="13" s="1"/>
  <c r="DN13" i="13" s="1"/>
  <c r="DN12" i="13" s="1"/>
  <c r="EV15" i="13"/>
  <c r="EV14" i="13" s="1"/>
  <c r="EV13" i="13" s="1"/>
  <c r="EV12" i="13" s="1"/>
  <c r="GP15" i="13"/>
  <c r="GP14" i="13" s="1"/>
  <c r="GP13" i="13" s="1"/>
  <c r="GP12" i="13" s="1"/>
  <c r="BJ15" i="13"/>
  <c r="BJ14" i="13" s="1"/>
  <c r="BJ13" i="13" s="1"/>
  <c r="BJ12" i="13" s="1"/>
  <c r="FQ15" i="13"/>
  <c r="FQ14" i="13" s="1"/>
  <c r="FQ13" i="13" s="1"/>
  <c r="FQ12" i="13" s="1"/>
  <c r="HA15" i="13"/>
  <c r="HA14" i="13" s="1"/>
  <c r="HA13" i="13" s="1"/>
  <c r="HA12" i="13" s="1"/>
  <c r="ER15" i="13"/>
  <c r="ER14" i="13" s="1"/>
  <c r="ER13" i="13" s="1"/>
  <c r="ER12" i="13" s="1"/>
  <c r="GL15" i="13"/>
  <c r="GL14" i="13" s="1"/>
  <c r="GL13" i="13" s="1"/>
  <c r="GL12" i="13" s="1"/>
  <c r="DU15" i="13"/>
  <c r="DU14" i="13" s="1"/>
  <c r="DU13" i="13" s="1"/>
  <c r="DU12" i="13" s="1"/>
  <c r="HC15" i="13"/>
  <c r="HC14" i="13" s="1"/>
  <c r="HC13" i="13" s="1"/>
  <c r="HC12" i="13" s="1"/>
  <c r="BX15" i="13"/>
  <c r="BX14" i="13" s="1"/>
  <c r="BX13" i="13" s="1"/>
  <c r="BX12" i="13" s="1"/>
  <c r="CJ15" i="13"/>
  <c r="CJ14" i="13" s="1"/>
  <c r="CJ13" i="13" s="1"/>
  <c r="CJ12" i="13" s="1"/>
  <c r="FT15" i="13"/>
  <c r="FT14" i="13" s="1"/>
  <c r="FT13" i="13" s="1"/>
  <c r="FT12" i="13" s="1"/>
  <c r="FI15" i="13"/>
  <c r="FI14" i="13" s="1"/>
  <c r="FI13" i="13" s="1"/>
  <c r="FI12" i="13" s="1"/>
  <c r="GW15" i="13"/>
  <c r="GW14" i="13" s="1"/>
  <c r="GW13" i="13" s="1"/>
  <c r="GW12" i="13" s="1"/>
  <c r="CR15" i="13"/>
  <c r="CR14" i="13" s="1"/>
  <c r="CR13" i="13" s="1"/>
  <c r="CR12" i="13" s="1"/>
  <c r="BZ15" i="13"/>
  <c r="BZ14" i="13" s="1"/>
  <c r="BZ13" i="13" s="1"/>
  <c r="BZ12" i="13" s="1"/>
  <c r="DW15" i="13"/>
  <c r="DW14" i="13" s="1"/>
  <c r="DW13" i="13" s="1"/>
  <c r="DW12" i="13" s="1"/>
  <c r="EF15" i="13"/>
  <c r="EF14" i="13" s="1"/>
  <c r="EF13" i="13" s="1"/>
  <c r="EF12" i="13" s="1"/>
  <c r="BP15" i="13"/>
  <c r="BP14" i="13" s="1"/>
  <c r="BP13" i="13" s="1"/>
  <c r="BP12" i="13" s="1"/>
  <c r="DA15" i="13"/>
  <c r="DA14" i="13" s="1"/>
  <c r="DA13" i="13" s="1"/>
  <c r="DA12" i="13" s="1"/>
  <c r="EX15" i="13"/>
  <c r="EX14" i="13" s="1"/>
  <c r="EX13" i="13" s="1"/>
  <c r="EX12" i="13" s="1"/>
  <c r="ET15" i="13"/>
  <c r="ET14" i="13" s="1"/>
  <c r="ET13" i="13" s="1"/>
  <c r="ET12" i="13" s="1"/>
  <c r="GN15" i="13"/>
  <c r="GN14" i="13" s="1"/>
  <c r="GN13" i="13" s="1"/>
  <c r="GN12" i="13" s="1"/>
  <c r="DM15" i="13"/>
  <c r="DM14" i="13" s="1"/>
  <c r="DM13" i="13" s="1"/>
  <c r="DM12" i="13" s="1"/>
  <c r="GO15" i="13"/>
  <c r="GO14" i="13" s="1"/>
  <c r="GO13" i="13" s="1"/>
  <c r="GO12" i="13" s="1"/>
  <c r="EP15" i="13"/>
  <c r="EP14" i="13" s="1"/>
  <c r="EP13" i="13" s="1"/>
  <c r="EP12" i="13" s="1"/>
  <c r="GV15" i="13"/>
  <c r="GV14" i="13" s="1"/>
  <c r="GV13" i="13" s="1"/>
  <c r="GV12" i="13" s="1"/>
  <c r="CP15" i="13"/>
  <c r="CP14" i="13" s="1"/>
  <c r="CP13" i="13" s="1"/>
  <c r="CP12" i="13" s="1"/>
  <c r="BW15" i="13"/>
  <c r="BW14" i="13" s="1"/>
  <c r="BW13" i="13" s="1"/>
  <c r="BW12" i="13" s="1"/>
  <c r="FN15" i="13"/>
  <c r="FN14" i="13" s="1"/>
  <c r="FN13" i="13" s="1"/>
  <c r="FN12" i="13" s="1"/>
  <c r="BY15" i="13"/>
  <c r="BY14" i="13" s="1"/>
  <c r="BY13" i="13" s="1"/>
  <c r="BY12" i="13" s="1"/>
  <c r="GR15" i="13"/>
  <c r="GR14" i="13" s="1"/>
  <c r="GR13" i="13" s="1"/>
  <c r="GR12" i="13" s="1"/>
  <c r="BH15" i="13"/>
  <c r="BH14" i="13" s="1"/>
  <c r="BH13" i="13" s="1"/>
  <c r="BH12" i="13" s="1"/>
  <c r="ES15" i="13"/>
  <c r="ES14" i="13" s="1"/>
  <c r="ES13" i="13" s="1"/>
  <c r="ES12" i="13" s="1"/>
  <c r="GM15" i="13"/>
  <c r="GM14" i="13" s="1"/>
  <c r="GM13" i="13" s="1"/>
  <c r="GM12" i="13" s="1"/>
  <c r="BU15" i="13"/>
  <c r="BU14" i="13" s="1"/>
  <c r="BU13" i="13" s="1"/>
  <c r="BU12" i="13" s="1"/>
  <c r="EI15" i="13"/>
  <c r="EI14" i="13" s="1"/>
  <c r="EI13" i="13" s="1"/>
  <c r="EI12" i="13" s="1"/>
  <c r="EB15" i="13"/>
  <c r="EB14" i="13" s="1"/>
  <c r="EB13" i="13" s="1"/>
  <c r="EB12" i="13" s="1"/>
  <c r="GG15" i="13"/>
  <c r="GG14" i="13" s="1"/>
  <c r="GG13" i="13" s="1"/>
  <c r="GG12" i="13" s="1"/>
  <c r="BK15" i="13"/>
  <c r="BK14" i="13" s="1"/>
  <c r="BK13" i="13" s="1"/>
  <c r="BK12" i="13" s="1"/>
  <c r="BS15" i="13"/>
  <c r="BS14" i="13" s="1"/>
  <c r="BS13" i="13" s="1"/>
  <c r="BS12" i="13" s="1"/>
  <c r="CZ15" i="13"/>
  <c r="CZ14" i="13" s="1"/>
  <c r="CZ13" i="13" s="1"/>
  <c r="CZ12" i="13" s="1"/>
  <c r="EN15" i="13"/>
  <c r="EN14" i="13" s="1"/>
  <c r="EN13" i="13" s="1"/>
  <c r="EN12" i="13" s="1"/>
  <c r="GF15" i="13"/>
  <c r="GF14" i="13" s="1"/>
  <c r="GF13" i="13" s="1"/>
  <c r="GF12" i="13" s="1"/>
  <c r="GQ15" i="13"/>
  <c r="GQ14" i="13" s="1"/>
  <c r="GQ13" i="13" s="1"/>
  <c r="GQ12" i="13" s="1"/>
  <c r="EY15" i="13"/>
  <c r="EY14" i="13" s="1"/>
  <c r="EY13" i="13" s="1"/>
  <c r="EY12" i="13" s="1"/>
  <c r="GS15" i="13"/>
  <c r="GS14" i="13" s="1"/>
  <c r="GS13" i="13" s="1"/>
  <c r="GS12" i="13" s="1"/>
  <c r="EG15" i="13"/>
  <c r="EG14" i="13" s="1"/>
  <c r="EG13" i="13" s="1"/>
  <c r="EG12" i="13" s="1"/>
  <c r="EA15" i="13"/>
  <c r="EA14" i="13" s="1"/>
  <c r="EA13" i="13" s="1"/>
  <c r="EA12" i="13" s="1"/>
  <c r="DS15" i="13"/>
  <c r="DS14" i="13" s="1"/>
  <c r="DS13" i="13" s="1"/>
  <c r="DS12" i="13" s="1"/>
  <c r="HD15" i="13"/>
  <c r="HD14" i="13" s="1"/>
  <c r="HD13" i="13" s="1"/>
  <c r="HD12" i="13" s="1"/>
  <c r="DC15" i="13"/>
  <c r="DC14" i="13" s="1"/>
  <c r="DC13" i="13" s="1"/>
  <c r="DC12" i="13" s="1"/>
  <c r="CA15" i="13"/>
  <c r="CA14" i="13" s="1"/>
  <c r="CA13" i="13" s="1"/>
  <c r="CA12" i="13" s="1"/>
  <c r="AJ14" i="13"/>
  <c r="AJ13" i="13" s="1"/>
  <c r="AJ12" i="13" s="1"/>
  <c r="GA15" i="13"/>
  <c r="GA14" i="13" s="1"/>
  <c r="GA13" i="13" s="1"/>
  <c r="GA12" i="13" s="1"/>
  <c r="FL15" i="13"/>
  <c r="FL14" i="13" s="1"/>
  <c r="FL13" i="13" s="1"/>
  <c r="FL12" i="13" s="1"/>
  <c r="BM15" i="13"/>
  <c r="BM14" i="13" s="1"/>
  <c r="BM13" i="13" s="1"/>
  <c r="BM12" i="13" s="1"/>
  <c r="FB15" i="13"/>
  <c r="FB14" i="13" s="1"/>
  <c r="FB13" i="13" s="1"/>
  <c r="FB12" i="13" s="1"/>
  <c r="FR15" i="13"/>
  <c r="FR14" i="13" s="1"/>
  <c r="FR13" i="13" s="1"/>
  <c r="FR12" i="13" s="1"/>
  <c r="FH15" i="13"/>
  <c r="FH14" i="13" s="1"/>
  <c r="FH13" i="13" s="1"/>
  <c r="FH12" i="13" s="1"/>
  <c r="BO15" i="13"/>
  <c r="BO14" i="13" s="1"/>
  <c r="BO13" i="13" s="1"/>
  <c r="BO12" i="13" s="1"/>
  <c r="FM15" i="13"/>
  <c r="FM14" i="13" s="1"/>
  <c r="FM13" i="13" s="1"/>
  <c r="FM12" i="13" s="1"/>
  <c r="FZ15" i="13"/>
  <c r="FZ14" i="13" s="1"/>
  <c r="FZ13" i="13" s="1"/>
  <c r="FZ12" i="13" s="1"/>
  <c r="DJ15" i="13"/>
  <c r="DJ14" i="13" s="1"/>
  <c r="DJ13" i="13" s="1"/>
  <c r="DJ12" i="13" s="1"/>
  <c r="FA15" i="13"/>
  <c r="FA14" i="13" s="1"/>
  <c r="FA13" i="13" s="1"/>
  <c r="FA12" i="13" s="1"/>
  <c r="DG15" i="13"/>
  <c r="DG14" i="13" s="1"/>
  <c r="DG13" i="13" s="1"/>
  <c r="DG12" i="13" s="1"/>
  <c r="EM15" i="13"/>
  <c r="EM14" i="13" s="1"/>
  <c r="EM13" i="13" s="1"/>
  <c r="EM12" i="13" s="1"/>
  <c r="HK15" i="13"/>
  <c r="HK14" i="13" s="1"/>
  <c r="HK13" i="13" s="1"/>
  <c r="HK12" i="13" s="1"/>
  <c r="AK15" i="13"/>
  <c r="AK14" i="13" s="1"/>
  <c r="AK13" i="13" s="1"/>
  <c r="EJ15" i="13"/>
  <c r="EJ14" i="13" s="1"/>
  <c r="EJ13" i="13" s="1"/>
  <c r="EJ12" i="13" s="1"/>
  <c r="CY15" i="13"/>
  <c r="CY14" i="13" s="1"/>
  <c r="CY13" i="13" s="1"/>
  <c r="CY12" i="13" s="1"/>
  <c r="FW15" i="13"/>
  <c r="FW14" i="13" s="1"/>
  <c r="FW13" i="13" s="1"/>
  <c r="FW12" i="13" s="1"/>
  <c r="BI15" i="13"/>
  <c r="BI14" i="13" s="1"/>
  <c r="BI13" i="13" s="1"/>
  <c r="BI12" i="13" s="1"/>
  <c r="FF15" i="13"/>
  <c r="FF14" i="13" s="1"/>
  <c r="FF13" i="13" s="1"/>
  <c r="FF12" i="13" s="1"/>
  <c r="CD15" i="13"/>
  <c r="CD14" i="13" s="1"/>
  <c r="CD13" i="13" s="1"/>
  <c r="CD12" i="13" s="1"/>
  <c r="CU15" i="13"/>
  <c r="CU14" i="13" s="1"/>
  <c r="CU13" i="13" s="1"/>
  <c r="CU12" i="13" s="1"/>
  <c r="CB15" i="13"/>
  <c r="CB14" i="13" s="1"/>
  <c r="CB13" i="13" s="1"/>
  <c r="CB12" i="13" s="1"/>
  <c r="EE15" i="13"/>
  <c r="EE14" i="13" s="1"/>
  <c r="EE13" i="13" s="1"/>
  <c r="EE12" i="13" s="1"/>
  <c r="CQ15" i="13"/>
  <c r="CQ14" i="13" s="1"/>
  <c r="CQ13" i="13" s="1"/>
  <c r="CQ12" i="13" s="1"/>
  <c r="CE15" i="13"/>
  <c r="CE14" i="13" s="1"/>
  <c r="CE13" i="13" s="1"/>
  <c r="CE12" i="13" s="1"/>
  <c r="EQ15" i="13"/>
  <c r="EQ14" i="13" s="1"/>
  <c r="EQ13" i="13" s="1"/>
  <c r="EQ12" i="13" s="1"/>
  <c r="GK15" i="13"/>
  <c r="GK14" i="13" s="1"/>
  <c r="GK13" i="13" s="1"/>
  <c r="GK12" i="13" s="1"/>
  <c r="DP15" i="13"/>
  <c r="DP14" i="13" s="1"/>
  <c r="DP13" i="13" s="1"/>
  <c r="DP12" i="13" s="1"/>
  <c r="DK15" i="13"/>
  <c r="DK14" i="13" s="1"/>
  <c r="DK13" i="13" s="1"/>
  <c r="DK12" i="13" s="1"/>
  <c r="GC15" i="13"/>
  <c r="GC14" i="13" s="1"/>
  <c r="GC13" i="13" s="1"/>
  <c r="GC12" i="13" s="1"/>
  <c r="EC15" i="13"/>
  <c r="EC14" i="13" s="1"/>
  <c r="EC13" i="13" s="1"/>
  <c r="EC12" i="13" s="1"/>
  <c r="GJ15" i="13"/>
  <c r="GJ14" i="13" s="1"/>
  <c r="GJ13" i="13" s="1"/>
  <c r="GJ12" i="13" s="1"/>
  <c r="FS15" i="13"/>
  <c r="FS14" i="13" s="1"/>
  <c r="FS13" i="13" s="1"/>
  <c r="FS12" i="13" s="1"/>
  <c r="GI15" i="13"/>
  <c r="GI14" i="13" s="1"/>
  <c r="GI13" i="13" s="1"/>
  <c r="GI12" i="13" s="1"/>
  <c r="DO15" i="13"/>
  <c r="DO14" i="13" s="1"/>
  <c r="DO13" i="13" s="1"/>
  <c r="DO12" i="13" s="1"/>
  <c r="GH15" i="13"/>
  <c r="GH14" i="13" s="1"/>
  <c r="GH13" i="13" s="1"/>
  <c r="GH12" i="13" s="1"/>
  <c r="FY15" i="13"/>
  <c r="FY14" i="13" s="1"/>
  <c r="FY13" i="13" s="1"/>
  <c r="FY12" i="13" s="1"/>
  <c r="BT15" i="13"/>
  <c r="BT14" i="13" s="1"/>
  <c r="BT13" i="13" s="1"/>
  <c r="BT12" i="13" s="1"/>
  <c r="DB15" i="13"/>
  <c r="DB14" i="13" s="1"/>
  <c r="DB13" i="13" s="1"/>
  <c r="DB12" i="13" s="1"/>
  <c r="CC15" i="13"/>
  <c r="CC14" i="13" s="1"/>
  <c r="CC13" i="13" s="1"/>
  <c r="CC12" i="13" s="1"/>
  <c r="FO15" i="13"/>
  <c r="FO14" i="13" s="1"/>
  <c r="FO13" i="13" s="1"/>
  <c r="FO12" i="13" s="1"/>
  <c r="AL15" i="13"/>
  <c r="AL14" i="13" s="1"/>
  <c r="AL13" i="13" s="1"/>
  <c r="DT15" i="13"/>
  <c r="DT14" i="13" s="1"/>
  <c r="DT13" i="13" s="1"/>
  <c r="DT12" i="13" s="1"/>
  <c r="CS15" i="13"/>
  <c r="CS14" i="13" s="1"/>
  <c r="CS13" i="13" s="1"/>
  <c r="CS12" i="13" s="1"/>
  <c r="BQ15" i="13"/>
  <c r="BQ14" i="13" s="1"/>
  <c r="BQ13" i="13" s="1"/>
  <c r="BQ12" i="13" s="1"/>
  <c r="EH15" i="13"/>
  <c r="EH14" i="13" s="1"/>
  <c r="EH13" i="13" s="1"/>
  <c r="EH12" i="13" s="1"/>
  <c r="J26" i="20" l="1"/>
  <c r="G26" i="20"/>
  <c r="AM13" i="13"/>
  <c r="AK12" i="13"/>
  <c r="AM12" i="13" s="1"/>
  <c r="AL12" i="13"/>
  <c r="AN12" i="13" s="1"/>
  <c r="AN13" i="13"/>
  <c r="AO13" i="13" s="1"/>
  <c r="AO12" i="13" l="1"/>
</calcChain>
</file>

<file path=xl/sharedStrings.xml><?xml version="1.0" encoding="utf-8"?>
<sst xmlns="http://schemas.openxmlformats.org/spreadsheetml/2006/main" count="1137" uniqueCount="265">
  <si>
    <t>№</t>
  </si>
  <si>
    <t>Дата (план)</t>
  </si>
  <si>
    <t>Дата (прогноз)</t>
  </si>
  <si>
    <t>Дата (факт)</t>
  </si>
  <si>
    <t>Фактически освоенные трудо-затраты, чел/ч</t>
  </si>
  <si>
    <t>Прогресс (факт), %</t>
  </si>
  <si>
    <t>Прогресс (план), %</t>
  </si>
  <si>
    <t>Откло-нение, %</t>
  </si>
  <si>
    <t>Дата отчета:</t>
  </si>
  <si>
    <t>Плановые освоенные трудо-затраты, чел/ч</t>
  </si>
  <si>
    <t>Марка</t>
  </si>
  <si>
    <t>Наименование комплекта/документа</t>
  </si>
  <si>
    <t>Трудо-затраты, чел/ч</t>
  </si>
  <si>
    <t>Идентификатор операции</t>
  </si>
  <si>
    <t>М-3</t>
  </si>
  <si>
    <t>УИИ</t>
  </si>
  <si>
    <t>М-2</t>
  </si>
  <si>
    <t>М-5</t>
  </si>
  <si>
    <t>Бирюлевская линия_Этап подготовка территории</t>
  </si>
  <si>
    <t>ИМ-20-4001-ПД</t>
  </si>
  <si>
    <t>Начало по графику</t>
  </si>
  <si>
    <t>Окончание по графику</t>
  </si>
  <si>
    <t>М-13</t>
  </si>
  <si>
    <t>М-6</t>
  </si>
  <si>
    <t>М-4</t>
  </si>
  <si>
    <t>М-9</t>
  </si>
  <si>
    <t>ПОиАДД</t>
  </si>
  <si>
    <t>ПОСиС</t>
  </si>
  <si>
    <t>ТО</t>
  </si>
  <si>
    <t>М-10</t>
  </si>
  <si>
    <t>ОДиПС</t>
  </si>
  <si>
    <t>Уровень</t>
  </si>
  <si>
    <t>А830</t>
  </si>
  <si>
    <t>А490</t>
  </si>
  <si>
    <t>А500</t>
  </si>
  <si>
    <t>А880</t>
  </si>
  <si>
    <t>А910</t>
  </si>
  <si>
    <t>А930</t>
  </si>
  <si>
    <t>А940</t>
  </si>
  <si>
    <t>А12260</t>
  </si>
  <si>
    <t>А460</t>
  </si>
  <si>
    <t>А550</t>
  </si>
  <si>
    <t>А13590</t>
  </si>
  <si>
    <t>А14910</t>
  </si>
  <si>
    <t>А510</t>
  </si>
  <si>
    <t>А1040</t>
  </si>
  <si>
    <t>А1050</t>
  </si>
  <si>
    <t>А1060</t>
  </si>
  <si>
    <t>А1070</t>
  </si>
  <si>
    <t>А1080</t>
  </si>
  <si>
    <t>А1090</t>
  </si>
  <si>
    <t>А1100</t>
  </si>
  <si>
    <t>А13620</t>
  </si>
  <si>
    <t>А13630</t>
  </si>
  <si>
    <t>А13640</t>
  </si>
  <si>
    <t>А13650</t>
  </si>
  <si>
    <t>А13660</t>
  </si>
  <si>
    <t>А13670</t>
  </si>
  <si>
    <t>А13680</t>
  </si>
  <si>
    <t>А13690</t>
  </si>
  <si>
    <t>А13700</t>
  </si>
  <si>
    <t>А970</t>
  </si>
  <si>
    <t>А590</t>
  </si>
  <si>
    <t>А600</t>
  </si>
  <si>
    <t>А580</t>
  </si>
  <si>
    <t>А640</t>
  </si>
  <si>
    <t>А980</t>
  </si>
  <si>
    <t>А990</t>
  </si>
  <si>
    <t>А1000</t>
  </si>
  <si>
    <t>А650</t>
  </si>
  <si>
    <t>А680</t>
  </si>
  <si>
    <t>А670</t>
  </si>
  <si>
    <t>А4750</t>
  </si>
  <si>
    <t>А4720</t>
  </si>
  <si>
    <t>А4790</t>
  </si>
  <si>
    <t>А4810</t>
  </si>
  <si>
    <t>А4820</t>
  </si>
  <si>
    <t>А4840</t>
  </si>
  <si>
    <t>А4850</t>
  </si>
  <si>
    <t>А4740</t>
  </si>
  <si>
    <t>А4880</t>
  </si>
  <si>
    <t>Электродепо "Аминьевское" ПД и РД</t>
  </si>
  <si>
    <t>Субпод.ГТМ</t>
  </si>
  <si>
    <t xml:space="preserve">  Стадия РД. Этап №2 . Основные и вспомогательные здания и сооружения.</t>
  </si>
  <si>
    <t>А4690</t>
  </si>
  <si>
    <t xml:space="preserve">    1. Отстойно-ремонтный корпус (2 этап)</t>
  </si>
  <si>
    <t>А4780</t>
  </si>
  <si>
    <t>ТХ</t>
  </si>
  <si>
    <t>АР</t>
  </si>
  <si>
    <t>КЖ0</t>
  </si>
  <si>
    <t>КЖ</t>
  </si>
  <si>
    <t>КМ</t>
  </si>
  <si>
    <t>Шаги по операциям раздела изыскания и ПД</t>
  </si>
  <si>
    <t>Начало разработки РД</t>
  </si>
  <si>
    <t>Рабочая документации</t>
  </si>
  <si>
    <t>Проектная документации</t>
  </si>
  <si>
    <t>ГП</t>
  </si>
  <si>
    <t>Шаг 1</t>
  </si>
  <si>
    <t>Полевые работы</t>
  </si>
  <si>
    <t>Шаг 1 - наименование</t>
  </si>
  <si>
    <t>Шаг 1 - Дата (План)</t>
  </si>
  <si>
    <t>Шаг 1 - Дата (прогноз)</t>
  </si>
  <si>
    <t>Шаг 1 - Дата (факт)</t>
  </si>
  <si>
    <t>Камер. обр. и лаб. Закл-я</t>
  </si>
  <si>
    <t>Шаг 2</t>
  </si>
  <si>
    <t>Шаг 2 - наименование</t>
  </si>
  <si>
    <t>Шаг 2 - Дата (План)</t>
  </si>
  <si>
    <t>Шаг 2 - Дата (прогноз)</t>
  </si>
  <si>
    <t>Шаг 2 - Дата (факт)</t>
  </si>
  <si>
    <t>Выпуск отчета</t>
  </si>
  <si>
    <t>Шаг 3</t>
  </si>
  <si>
    <t>Шаг 3 - наименование</t>
  </si>
  <si>
    <t>Шаг 3 - Дата (План)</t>
  </si>
  <si>
    <t>Шаг 3 - Дата (прогноз)</t>
  </si>
  <si>
    <t>Шаг 3 - Дата (факт)</t>
  </si>
  <si>
    <t>Анализ и эскизная пр-ка</t>
  </si>
  <si>
    <t>Разработка тома/книги</t>
  </si>
  <si>
    <t>Шаг 4</t>
  </si>
  <si>
    <t>Шаг 4 - наименование</t>
  </si>
  <si>
    <t>Шаг 4 - Дата (План)</t>
  </si>
  <si>
    <t>Шаг 4 - Дата (прогноз)</t>
  </si>
  <si>
    <t>Шаг 4 - Дата (факт)</t>
  </si>
  <si>
    <t>Согласование с  ДСМ и МИП</t>
  </si>
  <si>
    <t>Передано МИП для представления в МГЭ</t>
  </si>
  <si>
    <t>Шаг 5</t>
  </si>
  <si>
    <t>Шаг 5 - наименование</t>
  </si>
  <si>
    <t>Шаг 5 - Дата (План)</t>
  </si>
  <si>
    <t>Шаг 5 - Дата (прогноз)</t>
  </si>
  <si>
    <t>Шаг 5 - Дата (факт)</t>
  </si>
  <si>
    <t>Наименование</t>
  </si>
  <si>
    <t>Вес</t>
  </si>
  <si>
    <t>Инженерные изыскания</t>
  </si>
  <si>
    <t>Разработка ПД</t>
  </si>
  <si>
    <t>Вид работ</t>
  </si>
  <si>
    <t>Проектная документация</t>
  </si>
  <si>
    <t>План</t>
  </si>
  <si>
    <t>Начало недели</t>
  </si>
  <si>
    <t>Окончание недели</t>
  </si>
  <si>
    <t>Прогноз</t>
  </si>
  <si>
    <t>Факт</t>
  </si>
  <si>
    <t>-</t>
  </si>
  <si>
    <t>Проверка</t>
  </si>
  <si>
    <t>Трудозатраты</t>
  </si>
  <si>
    <t>Объект/Вид работ</t>
  </si>
  <si>
    <t>Прогресс накопительно</t>
  </si>
  <si>
    <t>Прогресс за период</t>
  </si>
  <si>
    <t>План накопительно</t>
  </si>
  <si>
    <t>Прогноз накопительно</t>
  </si>
  <si>
    <t>Факт накопительно</t>
  </si>
  <si>
    <t>План за период</t>
  </si>
  <si>
    <t>Прогноз за период</t>
  </si>
  <si>
    <t>Факт за период</t>
  </si>
  <si>
    <t>Откл.</t>
  </si>
  <si>
    <t>Вес, %</t>
  </si>
  <si>
    <t>Накопительно, %</t>
  </si>
  <si>
    <t>За неделю, %</t>
  </si>
  <si>
    <t>На конец прошлой недели, %</t>
  </si>
  <si>
    <t>Окончание отчетного периода</t>
  </si>
  <si>
    <t>Объект/Этап</t>
  </si>
  <si>
    <t>Бирюлевская линия. Этап подготовка территории, в т.ч.:</t>
  </si>
  <si>
    <t>Стадия РД. Этап №2 . Основные и вспомогательные здания и сооружения.</t>
  </si>
  <si>
    <t>Объект</t>
  </si>
  <si>
    <t>Шаги по операциям раздела РД</t>
  </si>
  <si>
    <t>Согласовано:</t>
  </si>
  <si>
    <t>Руководитель управления планирования и отчетности АО "Мосинжпроект" ___________________________Потутков Д.В.</t>
  </si>
  <si>
    <t>Заместитель генерального директора по проектному контролю ООО "Институт "Мосинжпроект"___________________________ Имамеев А.Д.</t>
  </si>
  <si>
    <t>Утверждаю:</t>
  </si>
  <si>
    <t>Руководитель департамента проектного контроля АО "Мосинжпроект"</t>
  </si>
  <si>
    <t xml:space="preserve">__________________________Выгонный О.П.            </t>
  </si>
  <si>
    <t xml:space="preserve">Руководитель департамента проектного контроля АО "Мосинжпроект"           </t>
  </si>
  <si>
    <t xml:space="preserve">__________________________Выгонный О.П.             </t>
  </si>
  <si>
    <t xml:space="preserve">Утверждаю:  </t>
  </si>
  <si>
    <t>Руководитель работ</t>
  </si>
  <si>
    <t>Главный инженер проекта</t>
  </si>
  <si>
    <t>Руководитель отдела по направлениям</t>
  </si>
  <si>
    <t>Главный специалиста отдела</t>
  </si>
  <si>
    <t>Руководитель группы</t>
  </si>
  <si>
    <t>Ведущий инженер</t>
  </si>
  <si>
    <t>Инженер</t>
  </si>
  <si>
    <t>Переводчик</t>
  </si>
  <si>
    <t>Расчетные трудозатраты, чел-час</t>
  </si>
  <si>
    <t>Итого</t>
  </si>
  <si>
    <t xml:space="preserve">Конструкторские работы </t>
  </si>
  <si>
    <t>Согласование с  МИП и Заказчиком</t>
  </si>
  <si>
    <t>Шаг 6</t>
  </si>
  <si>
    <t>Получено положительное заключение МГЭ</t>
  </si>
  <si>
    <t>Шаг 6 - наименование</t>
  </si>
  <si>
    <t>Шаг 6 - Дата (План)</t>
  </si>
  <si>
    <t>Шаг 6 - Дата (прогноз)</t>
  </si>
  <si>
    <t>Шаг 6 - Дата (факт)</t>
  </si>
  <si>
    <t xml:space="preserve">Выдача документа/комплекта на рассмотрение </t>
  </si>
  <si>
    <t>Выдача документа/комплекта на утверждение</t>
  </si>
  <si>
    <t>Выдача документа/комплекта в производство работ (на актирование)</t>
  </si>
  <si>
    <t xml:space="preserve">Выдача документа/комплекта в производство работ </t>
  </si>
  <si>
    <t>Подрядчик</t>
  </si>
  <si>
    <t>Проект</t>
  </si>
  <si>
    <t>Этап строительства</t>
  </si>
  <si>
    <t>Подъобъект</t>
  </si>
  <si>
    <t>Стадия</t>
  </si>
  <si>
    <t>Раздел/ подраздел</t>
  </si>
  <si>
    <t>Тип документа</t>
  </si>
  <si>
    <t>Номер документа</t>
  </si>
  <si>
    <t>Наименование документа</t>
  </si>
  <si>
    <t>Ревизия</t>
  </si>
  <si>
    <t>№ Номер тома по составу проекта</t>
  </si>
  <si>
    <t>Статус</t>
  </si>
  <si>
    <t>Листов в документе</t>
  </si>
  <si>
    <t>Номер тома</t>
  </si>
  <si>
    <t>Наименование тома</t>
  </si>
  <si>
    <t>Требуется согласование с Заказчиком</t>
  </si>
  <si>
    <t>Этап календарного плана разработки документации</t>
  </si>
  <si>
    <t>Разработчик</t>
  </si>
  <si>
    <t xml:space="preserve">Государственный Заказчик </t>
  </si>
  <si>
    <t xml:space="preserve">Заказчик </t>
  </si>
  <si>
    <t xml:space="preserve">Номер договора </t>
  </si>
  <si>
    <t>Инженерно-гидрометеорологические изыскания</t>
  </si>
  <si>
    <t>Геофизические исследования</t>
  </si>
  <si>
    <t>Определение блуждающих токов</t>
  </si>
  <si>
    <t>Инвентаризация</t>
  </si>
  <si>
    <t>Фиксация электротехнических сетей (кабели связи, электрические кабели, уличное освещение)</t>
  </si>
  <si>
    <t>Пояснительная записка</t>
  </si>
  <si>
    <t>Сводный план наружных сетей</t>
  </si>
  <si>
    <t>Проект полосы отвода</t>
  </si>
  <si>
    <t>СПОЗУ</t>
  </si>
  <si>
    <t>Наружные сети водоснабжения</t>
  </si>
  <si>
    <t>Общий коллектор</t>
  </si>
  <si>
    <t>Теплосеть</t>
  </si>
  <si>
    <t>Дождевая канализация</t>
  </si>
  <si>
    <t>Наружные сети канализации</t>
  </si>
  <si>
    <t>Мероприятия по обеспечению доступа маломобильных групп населения</t>
  </si>
  <si>
    <t>Инженерно-геодезические изыскания</t>
  </si>
  <si>
    <t>Инженерно-геологические изыскания</t>
  </si>
  <si>
    <t>Инженерно-экологические изыскания</t>
  </si>
  <si>
    <t>Переустройство электрических сетей</t>
  </si>
  <si>
    <t>Уличное освещение</t>
  </si>
  <si>
    <t>Кабельные линии для электроснабжения</t>
  </si>
  <si>
    <t>Сети связи</t>
  </si>
  <si>
    <t>Светофорные объекты</t>
  </si>
  <si>
    <t>АСУДД</t>
  </si>
  <si>
    <t>Автоматическая система управления технологическими процессами</t>
  </si>
  <si>
    <t>Телемеханизация и КИП тепловых сетей</t>
  </si>
  <si>
    <t>Автоматизированная система дистанционного контроля</t>
  </si>
  <si>
    <t>Охранная сигнализация</t>
  </si>
  <si>
    <t>Технические средства организации дорожнго движения (ТСОДД)</t>
  </si>
  <si>
    <t>Обследование строительных конструкций сносимых зданий и сооружений</t>
  </si>
  <si>
    <t>Мероприятия по обеспечению на линейном объекте безопасного движения в период его строительства</t>
  </si>
  <si>
    <t>Организация строительства</t>
  </si>
  <si>
    <t>Проект организации работ по сносу (демонтажу) линейного объекта</t>
  </si>
  <si>
    <t>Дендроплан существующих зеленых насаждений и перечетная ведомость</t>
  </si>
  <si>
    <t>Мероприятия по охране растительного мира</t>
  </si>
  <si>
    <t>Мероприятия по охране окружающей среды</t>
  </si>
  <si>
    <t>Мероприятия по обращению со строительными отходами</t>
  </si>
  <si>
    <t>Мероприятия по обеспечению пожарной безопасности</t>
  </si>
  <si>
    <t>Сводный сметный расчет</t>
  </si>
  <si>
    <t>Исполнительные сметы на проектно-изыскательские работы</t>
  </si>
  <si>
    <t>Номер комплекта</t>
  </si>
  <si>
    <t>Наименование комплекта</t>
  </si>
  <si>
    <t>Генеральный план (включая плоскостные объекты, вертикальную планировку, картограмму земляных масс и сводный план сетей)</t>
  </si>
  <si>
    <t>Разработка РД</t>
  </si>
  <si>
    <t>Разработка ЛС</t>
  </si>
  <si>
    <t>Обязательные столбцы</t>
  </si>
  <si>
    <t>Изменяемое количество столбцов</t>
  </si>
  <si>
    <t>Обязательные стоблцы</t>
  </si>
  <si>
    <t>Приложение 2. Пример оформления системы измерения прогресса для проектной документации (вариант 2)</t>
  </si>
  <si>
    <t>Приложение 4. Пример оформления системы измерения прогресса для рабочей документации (вариант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</si>
</sst>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\ mmm\ yy;@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8"/>
      <name val="Calibri"/>
      <family val="2"/>
      <charset val="204"/>
      <scheme val="minor"/>
    </font>
    <font>
      <b/>
      <i/>
      <sz val="8"/>
      <name val="Calibri"/>
      <family val="2"/>
      <charset val="204"/>
    </font>
    <font>
      <b/>
      <sz val="11"/>
      <name val="Calibri"/>
      <family val="2"/>
    </font>
    <font>
      <b/>
      <sz val="14"/>
      <name val="Calibri"/>
      <family val="2"/>
    </font>
    <font>
      <b/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11"/>
      <color theme="1"/>
      <name val="µёїт"/>
      <family val="2"/>
      <charset val="204"/>
    </font>
    <font>
      <b/>
      <sz val="11"/>
      <name val="Calibri"/>
      <family val="2"/>
      <charset val="204"/>
      <scheme val="minor"/>
    </font>
    <font>
      <sz val="10.5"/>
      <color theme="1"/>
      <name val="Franklin Gothic Book"/>
      <family val="2"/>
      <charset val="204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002060"/>
      <name val="Calibri"/>
      <family val="2"/>
      <charset val="204"/>
      <scheme val="minor"/>
    </font>
    <font>
      <b/>
      <sz val="11"/>
      <color rgb="FF002060"/>
      <name val="Calibri"/>
      <family val="2"/>
    </font>
    <font>
      <sz val="11"/>
      <color rgb="FF002060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FFC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Franklin Gothic Book"/>
      <family val="2"/>
      <charset val="204"/>
    </font>
    <font>
      <sz val="10"/>
      <color theme="1"/>
      <name val="Franklin Gothic Book"/>
      <family val="2"/>
      <charset val="204"/>
    </font>
    <font>
      <sz val="10"/>
      <name val="Franklin Gothic Book"/>
      <family val="2"/>
      <charset val="204"/>
    </font>
    <font>
      <b/>
      <sz val="10"/>
      <color theme="0"/>
      <name val="Franklin Gothic Book"/>
      <family val="2"/>
      <charset val="204"/>
    </font>
    <font>
      <b/>
      <i/>
      <sz val="10"/>
      <color theme="0"/>
      <name val="Franklin Gothic Book"/>
      <family val="2"/>
      <charset val="204"/>
    </font>
    <font>
      <b/>
      <sz val="10"/>
      <color theme="1"/>
      <name val="Franklin Gothic Book"/>
      <family val="2"/>
      <charset val="204"/>
    </font>
    <font>
      <sz val="16"/>
      <color theme="1"/>
      <name val="Calibri"/>
      <family val="2"/>
      <scheme val="minor"/>
    </font>
    <font>
      <sz val="16"/>
      <color theme="1"/>
      <name val="Calibri"/>
      <family val="2"/>
      <charset val="204"/>
      <scheme val="minor"/>
    </font>
    <font>
      <sz val="11"/>
      <color theme="0"/>
      <name val="Calibri"/>
      <family val="2"/>
      <scheme val="minor"/>
    </font>
    <font>
      <b/>
      <sz val="2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0" tint="-0.2499465926084170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/>
      <right/>
      <top style="thin">
        <color theme="9" tint="0.39994506668294322"/>
      </top>
      <bottom style="thin">
        <color theme="9" tint="0.39991454817346722"/>
      </bottom>
      <diagonal/>
    </border>
    <border>
      <left style="medium">
        <color theme="9" tint="0.39991454817346722"/>
      </left>
      <right style="thin">
        <color theme="9" tint="0.39994506668294322"/>
      </right>
      <top style="medium">
        <color theme="9" tint="0.39991454817346722"/>
      </top>
      <bottom style="thin">
        <color theme="9" tint="0.39994506668294322"/>
      </bottom>
      <diagonal/>
    </border>
    <border>
      <left style="thin">
        <color theme="9" tint="0.39994506668294322"/>
      </left>
      <right style="thin">
        <color theme="9" tint="0.39994506668294322"/>
      </right>
      <top style="medium">
        <color theme="9" tint="0.39991454817346722"/>
      </top>
      <bottom style="thin">
        <color theme="9" tint="0.39994506668294322"/>
      </bottom>
      <diagonal/>
    </border>
    <border>
      <left style="thin">
        <color theme="9" tint="0.39994506668294322"/>
      </left>
      <right style="medium">
        <color theme="9" tint="0.39991454817346722"/>
      </right>
      <top style="medium">
        <color theme="9" tint="0.39991454817346722"/>
      </top>
      <bottom style="thin">
        <color theme="9" tint="0.39994506668294322"/>
      </bottom>
      <diagonal/>
    </border>
    <border>
      <left style="medium">
        <color theme="9" tint="0.399914548173467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9" tint="0.39994506668294322"/>
      </left>
      <right style="medium">
        <color theme="9" tint="0.39991454817346722"/>
      </right>
      <top style="thin">
        <color theme="9" tint="0.39994506668294322"/>
      </top>
      <bottom style="thin">
        <color theme="9" tint="0.39994506668294322"/>
      </bottom>
      <diagonal/>
    </border>
    <border>
      <left style="medium">
        <color theme="9" tint="0.39991454817346722"/>
      </left>
      <right style="thin">
        <color theme="9" tint="0.39994506668294322"/>
      </right>
      <top style="thin">
        <color theme="9" tint="0.39994506668294322"/>
      </top>
      <bottom style="medium">
        <color theme="9" tint="0.39991454817346722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9" fontId="16" fillId="0" borderId="0" applyFont="0" applyFill="0" applyBorder="0" applyAlignment="0" applyProtection="0"/>
  </cellStyleXfs>
  <cellXfs count="26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14" fontId="11" fillId="0" borderId="0" xfId="0" applyNumberFormat="1" applyFont="1" applyAlignment="1">
      <alignment horizontal="left" wrapText="1"/>
    </xf>
    <xf numFmtId="0" fontId="9" fillId="0" borderId="0" xfId="0" applyFont="1" applyAlignment="1">
      <alignment horizontal="center" vertical="center" wrapText="1"/>
    </xf>
    <xf numFmtId="14" fontId="0" fillId="0" borderId="0" xfId="0" applyNumberFormat="1" applyAlignment="1">
      <alignment wrapText="1"/>
    </xf>
    <xf numFmtId="0" fontId="14" fillId="0" borderId="0" xfId="0" applyFont="1" applyAlignment="1">
      <alignment horizontal="left" vertical="center"/>
    </xf>
    <xf numFmtId="0" fontId="6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1" xfId="0" applyFill="1" applyBorder="1"/>
    <xf numFmtId="14" fontId="0" fillId="0" borderId="1" xfId="0" applyNumberFormat="1" applyFill="1" applyBorder="1"/>
    <xf numFmtId="1" fontId="10" fillId="0" borderId="1" xfId="0" applyNumberFormat="1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9" fontId="3" fillId="0" borderId="10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9" fontId="2" fillId="0" borderId="10" xfId="0" applyNumberFormat="1" applyFont="1" applyFill="1" applyBorder="1" applyAlignment="1">
      <alignment horizontal="center" vertical="center" wrapText="1"/>
    </xf>
    <xf numFmtId="9" fontId="3" fillId="0" borderId="9" xfId="0" applyNumberFormat="1" applyFont="1" applyFill="1" applyBorder="1" applyAlignment="1">
      <alignment horizontal="center" vertical="center" wrapText="1"/>
    </xf>
    <xf numFmtId="14" fontId="6" fillId="0" borderId="10" xfId="0" applyNumberFormat="1" applyFont="1" applyFill="1" applyBorder="1" applyAlignment="1">
      <alignment horizontal="center" vertical="center" wrapText="1"/>
    </xf>
    <xf numFmtId="9" fontId="18" fillId="0" borderId="9" xfId="0" applyNumberFormat="1" applyFont="1" applyFill="1" applyBorder="1" applyAlignment="1">
      <alignment horizontal="center" vertical="center" wrapText="1"/>
    </xf>
    <xf numFmtId="14" fontId="9" fillId="0" borderId="10" xfId="0" applyNumberFormat="1" applyFont="1" applyFill="1" applyBorder="1" applyAlignment="1">
      <alignment horizontal="center" vertical="center" wrapText="1"/>
    </xf>
    <xf numFmtId="14" fontId="6" fillId="0" borderId="9" xfId="0" applyNumberFormat="1" applyFont="1" applyFill="1" applyBorder="1" applyAlignment="1">
      <alignment horizontal="center" vertical="center" wrapText="1"/>
    </xf>
    <xf numFmtId="14" fontId="18" fillId="0" borderId="9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4" fillId="0" borderId="0" xfId="0" applyFont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4" fontId="0" fillId="0" borderId="0" xfId="0" applyNumberFormat="1" applyAlignment="1">
      <alignment horizontal="left" vertical="top" wrapText="1"/>
    </xf>
    <xf numFmtId="14" fontId="0" fillId="0" borderId="0" xfId="0" applyNumberForma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4" borderId="1" xfId="0" applyFont="1" applyFill="1" applyBorder="1" applyAlignment="1">
      <alignment vertical="center" wrapText="1"/>
    </xf>
    <xf numFmtId="0" fontId="0" fillId="4" borderId="1" xfId="0" applyFill="1" applyBorder="1"/>
    <xf numFmtId="14" fontId="0" fillId="4" borderId="1" xfId="0" applyNumberFormat="1" applyFill="1" applyBorder="1"/>
    <xf numFmtId="1" fontId="6" fillId="4" borderId="1" xfId="0" applyNumberFormat="1" applyFont="1" applyFill="1" applyBorder="1" applyAlignment="1">
      <alignment horizontal="center" vertical="center" wrapText="1"/>
    </xf>
    <xf numFmtId="9" fontId="6" fillId="4" borderId="1" xfId="0" applyNumberFormat="1" applyFont="1" applyFill="1" applyBorder="1" applyAlignment="1">
      <alignment horizontal="center" vertical="center" wrapText="1"/>
    </xf>
    <xf numFmtId="9" fontId="3" fillId="4" borderId="10" xfId="0" applyNumberFormat="1" applyFont="1" applyFill="1" applyBorder="1" applyAlignment="1">
      <alignment horizontal="center" vertical="center" wrapText="1"/>
    </xf>
    <xf numFmtId="9" fontId="3" fillId="4" borderId="9" xfId="0" applyNumberFormat="1" applyFont="1" applyFill="1" applyBorder="1" applyAlignment="1">
      <alignment horizontal="center" vertical="center" wrapText="1"/>
    </xf>
    <xf numFmtId="14" fontId="6" fillId="4" borderId="1" xfId="0" applyNumberFormat="1" applyFont="1" applyFill="1" applyBorder="1" applyAlignment="1">
      <alignment horizontal="center" vertical="center" wrapText="1"/>
    </xf>
    <xf numFmtId="14" fontId="6" fillId="4" borderId="10" xfId="0" applyNumberFormat="1" applyFont="1" applyFill="1" applyBorder="1" applyAlignment="1">
      <alignment horizontal="center" vertical="center" wrapText="1"/>
    </xf>
    <xf numFmtId="14" fontId="6" fillId="4" borderId="9" xfId="0" applyNumberFormat="1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/>
    </xf>
    <xf numFmtId="14" fontId="19" fillId="0" borderId="9" xfId="0" applyNumberFormat="1" applyFont="1" applyFill="1" applyBorder="1" applyAlignment="1">
      <alignment horizontal="center" vertical="center" wrapText="1"/>
    </xf>
    <xf numFmtId="14" fontId="19" fillId="4" borderId="9" xfId="0" applyNumberFormat="1" applyFont="1" applyFill="1" applyBorder="1" applyAlignment="1">
      <alignment horizontal="center" vertical="center" wrapText="1"/>
    </xf>
    <xf numFmtId="14" fontId="20" fillId="0" borderId="9" xfId="0" applyNumberFormat="1" applyFont="1" applyFill="1" applyBorder="1" applyAlignment="1">
      <alignment horizontal="center" vertical="center" wrapText="1"/>
    </xf>
    <xf numFmtId="0" fontId="20" fillId="0" borderId="9" xfId="0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 textRotation="90" wrapText="1"/>
    </xf>
    <xf numFmtId="164" fontId="0" fillId="0" borderId="0" xfId="0" applyNumberFormat="1" applyAlignment="1">
      <alignment horizontal="center" vertical="center" textRotation="90"/>
    </xf>
    <xf numFmtId="1" fontId="3" fillId="0" borderId="0" xfId="0" applyNumberFormat="1" applyFont="1" applyAlignment="1">
      <alignment horizontal="center" vertical="center"/>
    </xf>
    <xf numFmtId="0" fontId="3" fillId="7" borderId="0" xfId="0" applyFont="1" applyFill="1" applyAlignment="1">
      <alignment horizontal="left" vertical="top" wrapText="1"/>
    </xf>
    <xf numFmtId="164" fontId="3" fillId="7" borderId="0" xfId="0" applyNumberFormat="1" applyFont="1" applyFill="1" applyAlignment="1">
      <alignment horizontal="center" vertical="center" textRotation="90"/>
    </xf>
    <xf numFmtId="0" fontId="0" fillId="0" borderId="11" xfId="0" applyBorder="1"/>
    <xf numFmtId="0" fontId="0" fillId="0" borderId="14" xfId="0" applyBorder="1"/>
    <xf numFmtId="0" fontId="0" fillId="0" borderId="16" xfId="0" applyBorder="1"/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10" fontId="21" fillId="0" borderId="12" xfId="2" applyNumberFormat="1" applyFont="1" applyBorder="1" applyAlignment="1">
      <alignment horizontal="center" vertical="center"/>
    </xf>
    <xf numFmtId="10" fontId="23" fillId="0" borderId="0" xfId="2" applyNumberFormat="1" applyFont="1" applyBorder="1" applyAlignment="1">
      <alignment horizontal="center" vertical="center"/>
    </xf>
    <xf numFmtId="10" fontId="22" fillId="0" borderId="17" xfId="2" applyNumberFormat="1" applyFont="1" applyBorder="1" applyAlignment="1">
      <alignment horizontal="center" vertical="center"/>
    </xf>
    <xf numFmtId="10" fontId="21" fillId="0" borderId="13" xfId="2" applyNumberFormat="1" applyFont="1" applyBorder="1" applyAlignment="1">
      <alignment horizontal="center" vertical="center"/>
    </xf>
    <xf numFmtId="10" fontId="23" fillId="0" borderId="15" xfId="2" applyNumberFormat="1" applyFont="1" applyBorder="1" applyAlignment="1">
      <alignment horizontal="center" vertical="center"/>
    </xf>
    <xf numFmtId="10" fontId="22" fillId="0" borderId="18" xfId="2" applyNumberFormat="1" applyFont="1" applyBorder="1" applyAlignment="1">
      <alignment horizontal="center" vertical="center"/>
    </xf>
    <xf numFmtId="10" fontId="21" fillId="0" borderId="12" xfId="0" applyNumberFormat="1" applyFont="1" applyBorder="1" applyAlignment="1">
      <alignment horizontal="center" vertical="center"/>
    </xf>
    <xf numFmtId="10" fontId="21" fillId="0" borderId="13" xfId="0" applyNumberFormat="1" applyFont="1" applyBorder="1" applyAlignment="1">
      <alignment horizontal="center" vertical="center"/>
    </xf>
    <xf numFmtId="10" fontId="23" fillId="0" borderId="0" xfId="0" applyNumberFormat="1" applyFont="1" applyBorder="1" applyAlignment="1">
      <alignment horizontal="center" vertical="center"/>
    </xf>
    <xf numFmtId="10" fontId="23" fillId="0" borderId="15" xfId="0" applyNumberFormat="1" applyFont="1" applyBorder="1" applyAlignment="1">
      <alignment horizontal="center" vertical="center"/>
    </xf>
    <xf numFmtId="10" fontId="22" fillId="0" borderId="17" xfId="0" applyNumberFormat="1" applyFont="1" applyBorder="1" applyAlignment="1">
      <alignment horizontal="center" vertical="center"/>
    </xf>
    <xf numFmtId="10" fontId="22" fillId="0" borderId="18" xfId="0" applyNumberFormat="1" applyFont="1" applyBorder="1" applyAlignment="1">
      <alignment horizontal="center" vertical="center"/>
    </xf>
    <xf numFmtId="0" fontId="21" fillId="0" borderId="11" xfId="0" applyFont="1" applyBorder="1"/>
    <xf numFmtId="0" fontId="23" fillId="0" borderId="14" xfId="0" applyFont="1" applyBorder="1"/>
    <xf numFmtId="0" fontId="22" fillId="0" borderId="16" xfId="0" applyFont="1" applyBorder="1"/>
    <xf numFmtId="1" fontId="3" fillId="7" borderId="0" xfId="0" applyNumberFormat="1" applyFont="1" applyFill="1" applyAlignment="1">
      <alignment horizontal="center" vertical="center"/>
    </xf>
    <xf numFmtId="164" fontId="0" fillId="0" borderId="0" xfId="0" applyNumberFormat="1"/>
    <xf numFmtId="0" fontId="3" fillId="5" borderId="19" xfId="0" applyFont="1" applyFill="1" applyBorder="1" applyAlignment="1">
      <alignment horizontal="center" vertical="center"/>
    </xf>
    <xf numFmtId="4" fontId="0" fillId="0" borderId="19" xfId="2" applyNumberFormat="1" applyFon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4" fontId="3" fillId="0" borderId="19" xfId="2" applyNumberFormat="1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0" fontId="6" fillId="0" borderId="1" xfId="0" applyNumberFormat="1" applyFont="1" applyFill="1" applyBorder="1" applyAlignment="1">
      <alignment horizontal="center" vertical="center" wrapText="1"/>
    </xf>
    <xf numFmtId="10" fontId="6" fillId="4" borderId="1" xfId="0" applyNumberFormat="1" applyFont="1" applyFill="1" applyBorder="1" applyAlignment="1">
      <alignment horizontal="center" vertical="center" wrapText="1"/>
    </xf>
    <xf numFmtId="10" fontId="10" fillId="0" borderId="1" xfId="0" applyNumberFormat="1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24" fillId="0" borderId="0" xfId="0" applyFont="1" applyAlignment="1">
      <alignment horizontal="right" vertical="center" wrapText="1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wrapText="1"/>
    </xf>
    <xf numFmtId="0" fontId="0" fillId="5" borderId="1" xfId="0" applyFill="1" applyBorder="1"/>
    <xf numFmtId="0" fontId="12" fillId="5" borderId="1" xfId="0" applyFont="1" applyFill="1" applyBorder="1" applyAlignment="1">
      <alignment horizontal="center" vertical="center" wrapText="1"/>
    </xf>
    <xf numFmtId="9" fontId="10" fillId="5" borderId="1" xfId="0" applyNumberFormat="1" applyFont="1" applyFill="1" applyBorder="1" applyAlignment="1">
      <alignment horizontal="center" vertical="center" wrapText="1"/>
    </xf>
    <xf numFmtId="9" fontId="2" fillId="5" borderId="1" xfId="0" applyNumberFormat="1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1" fontId="4" fillId="2" borderId="0" xfId="0" applyNumberFormat="1" applyFont="1" applyFill="1" applyAlignment="1">
      <alignment horizontal="center" vertical="center" wrapText="1"/>
    </xf>
    <xf numFmtId="0" fontId="26" fillId="8" borderId="22" xfId="0" applyFont="1" applyFill="1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64" fontId="27" fillId="10" borderId="22" xfId="0" applyNumberFormat="1" applyFont="1" applyFill="1" applyBorder="1" applyAlignment="1">
      <alignment horizontal="center" vertical="center" wrapText="1"/>
    </xf>
    <xf numFmtId="164" fontId="27" fillId="9" borderId="22" xfId="0" applyNumberFormat="1" applyFont="1" applyFill="1" applyBorder="1" applyAlignment="1">
      <alignment horizontal="center" vertical="center" textRotation="90" wrapText="1"/>
    </xf>
    <xf numFmtId="164" fontId="27" fillId="0" borderId="0" xfId="0" applyNumberFormat="1" applyFont="1" applyAlignment="1">
      <alignment horizontal="center" vertical="center" textRotation="90" wrapText="1"/>
    </xf>
    <xf numFmtId="164" fontId="27" fillId="0" borderId="0" xfId="0" applyNumberFormat="1" applyFont="1" applyAlignment="1">
      <alignment horizontal="center" vertical="center" wrapText="1"/>
    </xf>
    <xf numFmtId="164" fontId="27" fillId="0" borderId="23" xfId="0" applyNumberFormat="1" applyFont="1" applyBorder="1" applyAlignment="1">
      <alignment horizontal="center" vertical="center" wrapText="1"/>
    </xf>
    <xf numFmtId="164" fontId="27" fillId="0" borderId="23" xfId="0" applyNumberFormat="1" applyFont="1" applyBorder="1" applyAlignment="1">
      <alignment horizontal="center" vertical="center" textRotation="90" wrapText="1"/>
    </xf>
    <xf numFmtId="164" fontId="27" fillId="0" borderId="0" xfId="0" applyNumberFormat="1" applyFont="1" applyAlignment="1">
      <alignment horizontal="center" vertical="center" textRotation="90"/>
    </xf>
    <xf numFmtId="1" fontId="28" fillId="0" borderId="0" xfId="0" applyNumberFormat="1" applyFont="1" applyAlignment="1">
      <alignment horizontal="center" vertical="center" textRotation="90"/>
    </xf>
    <xf numFmtId="1" fontId="27" fillId="0" borderId="0" xfId="0" applyNumberFormat="1" applyFont="1" applyAlignment="1">
      <alignment horizontal="center" vertical="center" wrapText="1"/>
    </xf>
    <xf numFmtId="0" fontId="26" fillId="2" borderId="0" xfId="0" applyFont="1" applyFill="1" applyAlignment="1">
      <alignment horizontal="center" vertical="center" wrapText="1"/>
    </xf>
    <xf numFmtId="0" fontId="31" fillId="8" borderId="22" xfId="0" applyFont="1" applyFill="1" applyBorder="1" applyAlignment="1">
      <alignment horizontal="center" vertical="center"/>
    </xf>
    <xf numFmtId="1" fontId="28" fillId="9" borderId="24" xfId="0" applyNumberFormat="1" applyFont="1" applyFill="1" applyBorder="1" applyAlignment="1">
      <alignment horizontal="center" vertical="center" wrapText="1"/>
    </xf>
    <xf numFmtId="1" fontId="29" fillId="9" borderId="25" xfId="0" applyNumberFormat="1" applyFont="1" applyFill="1" applyBorder="1" applyAlignment="1">
      <alignment horizontal="center" vertical="center" wrapText="1"/>
    </xf>
    <xf numFmtId="1" fontId="29" fillId="9" borderId="26" xfId="0" applyNumberFormat="1" applyFont="1" applyFill="1" applyBorder="1" applyAlignment="1">
      <alignment horizontal="center" vertical="center" wrapText="1"/>
    </xf>
    <xf numFmtId="0" fontId="30" fillId="9" borderId="27" xfId="0" applyFont="1" applyFill="1" applyBorder="1" applyAlignment="1">
      <alignment horizontal="center" vertical="center" wrapText="1"/>
    </xf>
    <xf numFmtId="0" fontId="26" fillId="8" borderId="28" xfId="0" applyFont="1" applyFill="1" applyBorder="1" applyAlignment="1">
      <alignment horizontal="center" vertical="center" wrapText="1"/>
    </xf>
    <xf numFmtId="0" fontId="31" fillId="8" borderId="28" xfId="0" applyFont="1" applyFill="1" applyBorder="1" applyAlignment="1">
      <alignment horizontal="center" vertical="center"/>
    </xf>
    <xf numFmtId="0" fontId="30" fillId="9" borderId="29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9" fontId="6" fillId="7" borderId="1" xfId="0" applyNumberFormat="1" applyFont="1" applyFill="1" applyBorder="1" applyAlignment="1">
      <alignment horizontal="center" vertical="center" wrapText="1"/>
    </xf>
    <xf numFmtId="9" fontId="3" fillId="7" borderId="1" xfId="0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 wrapText="1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33" fillId="0" borderId="0" xfId="0" applyFont="1" applyAlignment="1">
      <alignment horizontal="right" vertical="top"/>
    </xf>
    <xf numFmtId="0" fontId="33" fillId="0" borderId="0" xfId="0" applyFont="1" applyAlignment="1">
      <alignment horizontal="right" vertical="center"/>
    </xf>
    <xf numFmtId="0" fontId="32" fillId="0" borderId="0" xfId="0" applyFont="1" applyAlignment="1">
      <alignment horizontal="left"/>
    </xf>
    <xf numFmtId="0" fontId="33" fillId="0" borderId="0" xfId="0" applyFont="1" applyAlignment="1">
      <alignment horizontal="right"/>
    </xf>
    <xf numFmtId="164" fontId="0" fillId="0" borderId="0" xfId="0" applyNumberFormat="1" applyAlignment="1">
      <alignment horizontal="center" vertical="center" textRotation="90"/>
    </xf>
    <xf numFmtId="0" fontId="14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4" fontId="9" fillId="0" borderId="9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center" vertical="center"/>
    </xf>
    <xf numFmtId="14" fontId="0" fillId="4" borderId="1" xfId="0" applyNumberForma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left" vertical="center" wrapText="1"/>
    </xf>
    <xf numFmtId="14" fontId="0" fillId="4" borderId="1" xfId="0" applyNumberFormat="1" applyFill="1" applyBorder="1" applyAlignment="1">
      <alignment horizontal="left" vertical="center" wrapText="1"/>
    </xf>
    <xf numFmtId="14" fontId="0" fillId="5" borderId="1" xfId="0" applyNumberForma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14" fontId="6" fillId="3" borderId="30" xfId="0" applyNumberFormat="1" applyFont="1" applyFill="1" applyBorder="1" applyAlignment="1">
      <alignment horizontal="center" textRotation="90" wrapText="1"/>
    </xf>
    <xf numFmtId="0" fontId="6" fillId="3" borderId="34" xfId="0" applyFont="1" applyFill="1" applyBorder="1" applyAlignment="1">
      <alignment horizontal="center" textRotation="90" wrapText="1"/>
    </xf>
    <xf numFmtId="3" fontId="0" fillId="0" borderId="1" xfId="0" applyNumberFormat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top" wrapText="1"/>
    </xf>
    <xf numFmtId="14" fontId="0" fillId="5" borderId="1" xfId="0" applyNumberFormat="1" applyFill="1" applyBorder="1" applyAlignment="1">
      <alignment horizontal="left" vertical="top" wrapText="1"/>
    </xf>
    <xf numFmtId="1" fontId="0" fillId="0" borderId="1" xfId="0" applyNumberFormat="1" applyBorder="1" applyAlignment="1">
      <alignment horizontal="center" vertical="center" wrapText="1"/>
    </xf>
    <xf numFmtId="1" fontId="12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164" fontId="0" fillId="0" borderId="0" xfId="0" applyNumberFormat="1" applyAlignment="1">
      <alignment horizontal="center" vertical="center" textRotation="90"/>
    </xf>
    <xf numFmtId="0" fontId="8" fillId="3" borderId="0" xfId="0" applyFont="1" applyFill="1" applyBorder="1" applyAlignment="1">
      <alignment vertical="center" wrapText="1"/>
    </xf>
    <xf numFmtId="0" fontId="5" fillId="3" borderId="38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5" fillId="3" borderId="39" xfId="0" applyFont="1" applyFill="1" applyBorder="1" applyAlignment="1">
      <alignment horizontal="center" vertical="center" wrapText="1"/>
    </xf>
    <xf numFmtId="0" fontId="7" fillId="0" borderId="39" xfId="0" applyFont="1" applyFill="1" applyBorder="1" applyAlignment="1">
      <alignment vertical="center" wrapText="1"/>
    </xf>
    <xf numFmtId="0" fontId="7" fillId="4" borderId="39" xfId="0" applyFont="1" applyFill="1" applyBorder="1" applyAlignment="1">
      <alignment vertical="center" wrapText="1"/>
    </xf>
    <xf numFmtId="0" fontId="0" fillId="0" borderId="39" xfId="0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0" fillId="0" borderId="1" xfId="0" applyBorder="1" applyAlignment="1"/>
    <xf numFmtId="0" fontId="11" fillId="0" borderId="0" xfId="0" applyFont="1" applyAlignment="1">
      <alignment wrapText="1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4" fillId="2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0" fillId="0" borderId="19" xfId="0" applyBorder="1" applyAlignment="1">
      <alignment horizontal="left" vertical="center" indent="2"/>
    </xf>
    <xf numFmtId="0" fontId="3" fillId="5" borderId="19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14" fillId="11" borderId="17" xfId="0" applyFont="1" applyFill="1" applyBorder="1" applyAlignment="1">
      <alignment horizontal="center" vertical="center"/>
    </xf>
    <xf numFmtId="14" fontId="34" fillId="12" borderId="17" xfId="0" applyNumberFormat="1" applyFont="1" applyFill="1" applyBorder="1" applyAlignment="1">
      <alignment horizontal="center" wrapText="1"/>
    </xf>
    <xf numFmtId="0" fontId="3" fillId="11" borderId="17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 wrapText="1"/>
    </xf>
    <xf numFmtId="0" fontId="17" fillId="6" borderId="6" xfId="0" applyFont="1" applyFill="1" applyBorder="1" applyAlignment="1">
      <alignment horizontal="center" vertical="center" wrapText="1"/>
    </xf>
    <xf numFmtId="0" fontId="17" fillId="6" borderId="3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textRotation="90"/>
    </xf>
    <xf numFmtId="164" fontId="0" fillId="0" borderId="0" xfId="0" applyNumberFormat="1" applyAlignment="1">
      <alignment horizontal="center" vertical="center" textRotation="90" wrapText="1"/>
    </xf>
    <xf numFmtId="164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6" fillId="3" borderId="36" xfId="0" applyFont="1" applyFill="1" applyBorder="1" applyAlignment="1">
      <alignment horizontal="center" vertical="center" wrapText="1"/>
    </xf>
    <xf numFmtId="0" fontId="6" fillId="3" borderId="3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center" vertical="center" wrapText="1"/>
    </xf>
    <xf numFmtId="14" fontId="6" fillId="3" borderId="7" xfId="0" applyNumberFormat="1" applyFont="1" applyFill="1" applyBorder="1" applyAlignment="1">
      <alignment horizontal="center" vertical="center" wrapText="1"/>
    </xf>
    <xf numFmtId="14" fontId="6" fillId="3" borderId="32" xfId="0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8" xfId="0" applyFont="1" applyFill="1" applyBorder="1" applyAlignment="1">
      <alignment horizontal="center" vertical="center" wrapText="1"/>
    </xf>
    <xf numFmtId="0" fontId="6" fillId="3" borderId="39" xfId="0" applyFont="1" applyFill="1" applyBorder="1" applyAlignment="1">
      <alignment horizontal="center" vertical="center" wrapText="1"/>
    </xf>
    <xf numFmtId="14" fontId="11" fillId="0" borderId="0" xfId="0" applyNumberFormat="1" applyFont="1" applyAlignment="1">
      <alignment horizontal="center" wrapText="1"/>
    </xf>
    <xf numFmtId="0" fontId="3" fillId="11" borderId="40" xfId="0" applyFont="1" applyFill="1" applyBorder="1" applyAlignment="1">
      <alignment horizontal="center"/>
    </xf>
    <xf numFmtId="14" fontId="34" fillId="12" borderId="40" xfId="0" applyNumberFormat="1" applyFont="1" applyFill="1" applyBorder="1" applyAlignment="1">
      <alignment horizontal="center" vertical="center" wrapText="1"/>
    </xf>
    <xf numFmtId="0" fontId="3" fillId="11" borderId="40" xfId="0" applyFont="1" applyFill="1" applyBorder="1" applyAlignment="1">
      <alignment horizontal="center" wrapText="1"/>
    </xf>
    <xf numFmtId="0" fontId="3" fillId="11" borderId="41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Процентный" xfId="2" builtinId="5"/>
  </cellStyles>
  <dxfs count="1661">
    <dxf>
      <font>
        <color rgb="FFFF0000"/>
      </font>
      <fill>
        <patternFill>
          <bgColor rgb="FFFFFF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fgColor theme="9" tint="0.39994506668294322"/>
          <bgColor theme="5" tint="0.79995117038483843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fgColor theme="9" tint="0.39994506668294322"/>
          <bgColor theme="5" tint="0.79995117038483843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fgColor theme="9" tint="0.39994506668294322"/>
          <bgColor theme="5" tint="0.79995117038483843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color rgb="FFFF0000"/>
      </font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color rgb="FFFF0000"/>
      </font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fgColor theme="9" tint="0.39994506668294322"/>
          <bgColor theme="5" tint="0.79995117038483843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color rgb="FFFF0000"/>
      </font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color rgb="FFFF0000"/>
      </font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color rgb="FFFF0000"/>
      </font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color rgb="FFFF000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S-</a:t>
            </a:r>
            <a:r>
              <a:rPr lang="ru-RU"/>
              <a:t>кривая прогресса по разработке</a:t>
            </a:r>
            <a:r>
              <a:rPr lang="ru-RU" baseline="0"/>
              <a:t> проектной документации. 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baseline="0"/>
              <a:t>Бирюлевская линия_Этап подготовка территории</a:t>
            </a:r>
            <a:endParaRPr lang="ru-RU"/>
          </a:p>
        </c:rich>
      </c:tx>
      <c:layout>
        <c:manualLayout>
          <c:xMode val="edge"/>
          <c:yMode val="edge"/>
          <c:x val="0.28155954935112509"/>
          <c:y val="1.2583292980424019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5.5086333792845631E-2"/>
          <c:y val="0.15892603312052014"/>
          <c:w val="0.88381348473874"/>
          <c:h val="0.73167028829891023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'S-кривая - ПД'!$D$21</c:f>
              <c:strCache>
                <c:ptCount val="1"/>
                <c:pt idx="0">
                  <c:v>План за период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'S-кривая - ПД'!$E$1:$AH$1</c:f>
              <c:numCache>
                <c:formatCode>[$-419]d\ mmm\ yy;@</c:formatCode>
                <c:ptCount val="30"/>
                <c:pt idx="0">
                  <c:v>44353</c:v>
                </c:pt>
                <c:pt idx="1">
                  <c:v>44360</c:v>
                </c:pt>
                <c:pt idx="2">
                  <c:v>44367</c:v>
                </c:pt>
                <c:pt idx="3">
                  <c:v>44374</c:v>
                </c:pt>
                <c:pt idx="4">
                  <c:v>44381</c:v>
                </c:pt>
                <c:pt idx="5">
                  <c:v>44388</c:v>
                </c:pt>
                <c:pt idx="6">
                  <c:v>44395</c:v>
                </c:pt>
                <c:pt idx="7">
                  <c:v>44402</c:v>
                </c:pt>
                <c:pt idx="8">
                  <c:v>44409</c:v>
                </c:pt>
                <c:pt idx="9">
                  <c:v>44416</c:v>
                </c:pt>
                <c:pt idx="10">
                  <c:v>44423</c:v>
                </c:pt>
                <c:pt idx="11">
                  <c:v>44430</c:v>
                </c:pt>
                <c:pt idx="12">
                  <c:v>44437</c:v>
                </c:pt>
                <c:pt idx="13">
                  <c:v>44444</c:v>
                </c:pt>
                <c:pt idx="14">
                  <c:v>44451</c:v>
                </c:pt>
                <c:pt idx="15">
                  <c:v>44458</c:v>
                </c:pt>
                <c:pt idx="16">
                  <c:v>44465</c:v>
                </c:pt>
                <c:pt idx="17">
                  <c:v>44472</c:v>
                </c:pt>
                <c:pt idx="18">
                  <c:v>44479</c:v>
                </c:pt>
                <c:pt idx="19">
                  <c:v>44486</c:v>
                </c:pt>
                <c:pt idx="20">
                  <c:v>44493</c:v>
                </c:pt>
                <c:pt idx="21">
                  <c:v>44500</c:v>
                </c:pt>
                <c:pt idx="22">
                  <c:v>44507</c:v>
                </c:pt>
                <c:pt idx="23">
                  <c:v>44514</c:v>
                </c:pt>
                <c:pt idx="24">
                  <c:v>44521</c:v>
                </c:pt>
                <c:pt idx="25">
                  <c:v>44528</c:v>
                </c:pt>
                <c:pt idx="26">
                  <c:v>44535</c:v>
                </c:pt>
                <c:pt idx="27">
                  <c:v>44542</c:v>
                </c:pt>
                <c:pt idx="28">
                  <c:v>44549</c:v>
                </c:pt>
                <c:pt idx="29">
                  <c:v>44556</c:v>
                </c:pt>
              </c:numCache>
            </c:numRef>
          </c:cat>
          <c:val>
            <c:numRef>
              <c:f>'S-кривая - ПД'!$E$21:$AH$21</c:f>
              <c:numCache>
                <c:formatCode>0.00%</c:formatCode>
                <c:ptCount val="30"/>
                <c:pt idx="0">
                  <c:v>0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DC3-49AD-B197-65F5607E2B1F}"/>
            </c:ext>
          </c:extLst>
        </c:ser>
        <c:ser>
          <c:idx val="4"/>
          <c:order val="4"/>
          <c:tx>
            <c:strRef>
              <c:f>'S-кривая - ПД'!$D$23</c:f>
              <c:strCache>
                <c:ptCount val="1"/>
                <c:pt idx="0">
                  <c:v>Факт за период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rgbClr val="00B050"/>
              </a:solidFill>
            </a:ln>
            <a:effectLst/>
          </c:spPr>
          <c:invertIfNegative val="0"/>
          <c:cat>
            <c:numRef>
              <c:f>'S-кривая - ПД'!$E$1:$AH$1</c:f>
              <c:numCache>
                <c:formatCode>[$-419]d\ mmm\ yy;@</c:formatCode>
                <c:ptCount val="30"/>
                <c:pt idx="0">
                  <c:v>44353</c:v>
                </c:pt>
                <c:pt idx="1">
                  <c:v>44360</c:v>
                </c:pt>
                <c:pt idx="2">
                  <c:v>44367</c:v>
                </c:pt>
                <c:pt idx="3">
                  <c:v>44374</c:v>
                </c:pt>
                <c:pt idx="4">
                  <c:v>44381</c:v>
                </c:pt>
                <c:pt idx="5">
                  <c:v>44388</c:v>
                </c:pt>
                <c:pt idx="6">
                  <c:v>44395</c:v>
                </c:pt>
                <c:pt idx="7">
                  <c:v>44402</c:v>
                </c:pt>
                <c:pt idx="8">
                  <c:v>44409</c:v>
                </c:pt>
                <c:pt idx="9">
                  <c:v>44416</c:v>
                </c:pt>
                <c:pt idx="10">
                  <c:v>44423</c:v>
                </c:pt>
                <c:pt idx="11">
                  <c:v>44430</c:v>
                </c:pt>
                <c:pt idx="12">
                  <c:v>44437</c:v>
                </c:pt>
                <c:pt idx="13">
                  <c:v>44444</c:v>
                </c:pt>
                <c:pt idx="14">
                  <c:v>44451</c:v>
                </c:pt>
                <c:pt idx="15">
                  <c:v>44458</c:v>
                </c:pt>
                <c:pt idx="16">
                  <c:v>44465</c:v>
                </c:pt>
                <c:pt idx="17">
                  <c:v>44472</c:v>
                </c:pt>
                <c:pt idx="18">
                  <c:v>44479</c:v>
                </c:pt>
                <c:pt idx="19">
                  <c:v>44486</c:v>
                </c:pt>
                <c:pt idx="20">
                  <c:v>44493</c:v>
                </c:pt>
                <c:pt idx="21">
                  <c:v>44500</c:v>
                </c:pt>
                <c:pt idx="22">
                  <c:v>44507</c:v>
                </c:pt>
                <c:pt idx="23">
                  <c:v>44514</c:v>
                </c:pt>
                <c:pt idx="24">
                  <c:v>44521</c:v>
                </c:pt>
                <c:pt idx="25">
                  <c:v>44528</c:v>
                </c:pt>
                <c:pt idx="26">
                  <c:v>44535</c:v>
                </c:pt>
                <c:pt idx="27">
                  <c:v>44542</c:v>
                </c:pt>
                <c:pt idx="28">
                  <c:v>44549</c:v>
                </c:pt>
                <c:pt idx="29">
                  <c:v>44556</c:v>
                </c:pt>
              </c:numCache>
            </c:numRef>
          </c:cat>
          <c:val>
            <c:numRef>
              <c:f>'S-кривая - ПД'!$E$23:$AH$23</c:f>
              <c:numCache>
                <c:formatCode>0.00%</c:formatCode>
                <c:ptCount val="30"/>
                <c:pt idx="0">
                  <c:v>0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DC3-49AD-B197-65F5607E2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86784"/>
        <c:axId val="73288704"/>
      </c:barChart>
      <c:lineChart>
        <c:grouping val="standard"/>
        <c:varyColors val="0"/>
        <c:ser>
          <c:idx val="1"/>
          <c:order val="1"/>
          <c:tx>
            <c:strRef>
              <c:f>'S-кривая - ПД'!$D$14</c:f>
              <c:strCache>
                <c:ptCount val="1"/>
                <c:pt idx="0">
                  <c:v>Факт накопительно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'S-кривая - ПД'!$E$1:$AH$1</c:f>
              <c:numCache>
                <c:formatCode>[$-419]d\ mmm\ yy;@</c:formatCode>
                <c:ptCount val="30"/>
                <c:pt idx="0">
                  <c:v>44353</c:v>
                </c:pt>
                <c:pt idx="1">
                  <c:v>44360</c:v>
                </c:pt>
                <c:pt idx="2">
                  <c:v>44367</c:v>
                </c:pt>
                <c:pt idx="3">
                  <c:v>44374</c:v>
                </c:pt>
                <c:pt idx="4">
                  <c:v>44381</c:v>
                </c:pt>
                <c:pt idx="5">
                  <c:v>44388</c:v>
                </c:pt>
                <c:pt idx="6">
                  <c:v>44395</c:v>
                </c:pt>
                <c:pt idx="7">
                  <c:v>44402</c:v>
                </c:pt>
                <c:pt idx="8">
                  <c:v>44409</c:v>
                </c:pt>
                <c:pt idx="9">
                  <c:v>44416</c:v>
                </c:pt>
                <c:pt idx="10">
                  <c:v>44423</c:v>
                </c:pt>
                <c:pt idx="11">
                  <c:v>44430</c:v>
                </c:pt>
                <c:pt idx="12">
                  <c:v>44437</c:v>
                </c:pt>
                <c:pt idx="13">
                  <c:v>44444</c:v>
                </c:pt>
                <c:pt idx="14">
                  <c:v>44451</c:v>
                </c:pt>
                <c:pt idx="15">
                  <c:v>44458</c:v>
                </c:pt>
                <c:pt idx="16">
                  <c:v>44465</c:v>
                </c:pt>
                <c:pt idx="17">
                  <c:v>44472</c:v>
                </c:pt>
                <c:pt idx="18">
                  <c:v>44479</c:v>
                </c:pt>
                <c:pt idx="19">
                  <c:v>44486</c:v>
                </c:pt>
                <c:pt idx="20">
                  <c:v>44493</c:v>
                </c:pt>
                <c:pt idx="21">
                  <c:v>44500</c:v>
                </c:pt>
                <c:pt idx="22">
                  <c:v>44507</c:v>
                </c:pt>
                <c:pt idx="23">
                  <c:v>44514</c:v>
                </c:pt>
                <c:pt idx="24">
                  <c:v>44521</c:v>
                </c:pt>
                <c:pt idx="25">
                  <c:v>44528</c:v>
                </c:pt>
                <c:pt idx="26">
                  <c:v>44535</c:v>
                </c:pt>
                <c:pt idx="27">
                  <c:v>44542</c:v>
                </c:pt>
                <c:pt idx="28">
                  <c:v>44549</c:v>
                </c:pt>
                <c:pt idx="29">
                  <c:v>44556</c:v>
                </c:pt>
              </c:numCache>
            </c:numRef>
          </c:cat>
          <c:val>
            <c:numRef>
              <c:f>'S-кривая - ПД'!$E$14:$AH$14</c:f>
              <c:numCache>
                <c:formatCode>0.00%</c:formatCode>
                <c:ptCount val="3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DC3-49AD-B197-65F5607E2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86784"/>
        <c:axId val="73288704"/>
      </c:lineChart>
      <c:lineChart>
        <c:grouping val="standard"/>
        <c:varyColors val="0"/>
        <c:ser>
          <c:idx val="0"/>
          <c:order val="0"/>
          <c:tx>
            <c:strRef>
              <c:f>'S-кривая - ПД'!$D$12</c:f>
              <c:strCache>
                <c:ptCount val="1"/>
                <c:pt idx="0">
                  <c:v>План накопительно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'S-кривая - ПД'!$E$1:$AH$1</c:f>
              <c:numCache>
                <c:formatCode>[$-419]d\ mmm\ yy;@</c:formatCode>
                <c:ptCount val="30"/>
                <c:pt idx="0">
                  <c:v>44353</c:v>
                </c:pt>
                <c:pt idx="1">
                  <c:v>44360</c:v>
                </c:pt>
                <c:pt idx="2">
                  <c:v>44367</c:v>
                </c:pt>
                <c:pt idx="3">
                  <c:v>44374</c:v>
                </c:pt>
                <c:pt idx="4">
                  <c:v>44381</c:v>
                </c:pt>
                <c:pt idx="5">
                  <c:v>44388</c:v>
                </c:pt>
                <c:pt idx="6">
                  <c:v>44395</c:v>
                </c:pt>
                <c:pt idx="7">
                  <c:v>44402</c:v>
                </c:pt>
                <c:pt idx="8">
                  <c:v>44409</c:v>
                </c:pt>
                <c:pt idx="9">
                  <c:v>44416</c:v>
                </c:pt>
                <c:pt idx="10">
                  <c:v>44423</c:v>
                </c:pt>
                <c:pt idx="11">
                  <c:v>44430</c:v>
                </c:pt>
                <c:pt idx="12">
                  <c:v>44437</c:v>
                </c:pt>
                <c:pt idx="13">
                  <c:v>44444</c:v>
                </c:pt>
                <c:pt idx="14">
                  <c:v>44451</c:v>
                </c:pt>
                <c:pt idx="15">
                  <c:v>44458</c:v>
                </c:pt>
                <c:pt idx="16">
                  <c:v>44465</c:v>
                </c:pt>
                <c:pt idx="17">
                  <c:v>44472</c:v>
                </c:pt>
                <c:pt idx="18">
                  <c:v>44479</c:v>
                </c:pt>
                <c:pt idx="19">
                  <c:v>44486</c:v>
                </c:pt>
                <c:pt idx="20">
                  <c:v>44493</c:v>
                </c:pt>
                <c:pt idx="21">
                  <c:v>44500</c:v>
                </c:pt>
                <c:pt idx="22">
                  <c:v>44507</c:v>
                </c:pt>
                <c:pt idx="23">
                  <c:v>44514</c:v>
                </c:pt>
                <c:pt idx="24">
                  <c:v>44521</c:v>
                </c:pt>
                <c:pt idx="25">
                  <c:v>44528</c:v>
                </c:pt>
                <c:pt idx="26">
                  <c:v>44535</c:v>
                </c:pt>
                <c:pt idx="27">
                  <c:v>44542</c:v>
                </c:pt>
                <c:pt idx="28">
                  <c:v>44549</c:v>
                </c:pt>
                <c:pt idx="29">
                  <c:v>44556</c:v>
                </c:pt>
              </c:numCache>
            </c:numRef>
          </c:cat>
          <c:val>
            <c:numRef>
              <c:f>'S-кривая - ПД'!$E$12:$AH$12</c:f>
              <c:numCache>
                <c:formatCode>0.00%</c:formatCode>
                <c:ptCount val="3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DC3-49AD-B197-65F5607E2B1F}"/>
            </c:ext>
          </c:extLst>
        </c:ser>
        <c:ser>
          <c:idx val="2"/>
          <c:order val="2"/>
          <c:tx>
            <c:strRef>
              <c:f>'S-кривая - ПД'!$D$13</c:f>
              <c:strCache>
                <c:ptCount val="1"/>
                <c:pt idx="0">
                  <c:v>Прогноз накопительно</c:v>
                </c:pt>
              </c:strCache>
            </c:strRef>
          </c:tx>
          <c:spPr>
            <a:ln w="28575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'S-кривая - ПД'!$E$1:$AH$1</c:f>
              <c:numCache>
                <c:formatCode>[$-419]d\ mmm\ yy;@</c:formatCode>
                <c:ptCount val="30"/>
                <c:pt idx="0">
                  <c:v>44353</c:v>
                </c:pt>
                <c:pt idx="1">
                  <c:v>44360</c:v>
                </c:pt>
                <c:pt idx="2">
                  <c:v>44367</c:v>
                </c:pt>
                <c:pt idx="3">
                  <c:v>44374</c:v>
                </c:pt>
                <c:pt idx="4">
                  <c:v>44381</c:v>
                </c:pt>
                <c:pt idx="5">
                  <c:v>44388</c:v>
                </c:pt>
                <c:pt idx="6">
                  <c:v>44395</c:v>
                </c:pt>
                <c:pt idx="7">
                  <c:v>44402</c:v>
                </c:pt>
                <c:pt idx="8">
                  <c:v>44409</c:v>
                </c:pt>
                <c:pt idx="9">
                  <c:v>44416</c:v>
                </c:pt>
                <c:pt idx="10">
                  <c:v>44423</c:v>
                </c:pt>
                <c:pt idx="11">
                  <c:v>44430</c:v>
                </c:pt>
                <c:pt idx="12">
                  <c:v>44437</c:v>
                </c:pt>
                <c:pt idx="13">
                  <c:v>44444</c:v>
                </c:pt>
                <c:pt idx="14">
                  <c:v>44451</c:v>
                </c:pt>
                <c:pt idx="15">
                  <c:v>44458</c:v>
                </c:pt>
                <c:pt idx="16">
                  <c:v>44465</c:v>
                </c:pt>
                <c:pt idx="17">
                  <c:v>44472</c:v>
                </c:pt>
                <c:pt idx="18">
                  <c:v>44479</c:v>
                </c:pt>
                <c:pt idx="19">
                  <c:v>44486</c:v>
                </c:pt>
                <c:pt idx="20">
                  <c:v>44493</c:v>
                </c:pt>
                <c:pt idx="21">
                  <c:v>44500</c:v>
                </c:pt>
                <c:pt idx="22">
                  <c:v>44507</c:v>
                </c:pt>
                <c:pt idx="23">
                  <c:v>44514</c:v>
                </c:pt>
                <c:pt idx="24">
                  <c:v>44521</c:v>
                </c:pt>
                <c:pt idx="25">
                  <c:v>44528</c:v>
                </c:pt>
                <c:pt idx="26">
                  <c:v>44535</c:v>
                </c:pt>
                <c:pt idx="27">
                  <c:v>44542</c:v>
                </c:pt>
                <c:pt idx="28">
                  <c:v>44549</c:v>
                </c:pt>
                <c:pt idx="29">
                  <c:v>44556</c:v>
                </c:pt>
              </c:numCache>
            </c:numRef>
          </c:cat>
          <c:val>
            <c:numRef>
              <c:f>'S-кривая - ПД'!$E$13:$AH$13</c:f>
              <c:numCache>
                <c:formatCode>0.00%</c:formatCode>
                <c:ptCount val="3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6DC3-49AD-B197-65F5607E2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236032"/>
        <c:axId val="73293824"/>
      </c:lineChart>
      <c:catAx>
        <c:axId val="73286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419]d\ mmm\ 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1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3288704"/>
        <c:crosses val="autoZero"/>
        <c:auto val="0"/>
        <c:lblAlgn val="ctr"/>
        <c:lblOffset val="100"/>
        <c:noMultiLvlLbl val="0"/>
      </c:catAx>
      <c:valAx>
        <c:axId val="73288704"/>
        <c:scaling>
          <c:orientation val="minMax"/>
          <c:max val="0.70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3286784"/>
        <c:crosses val="autoZero"/>
        <c:crossBetween val="between"/>
      </c:valAx>
      <c:valAx>
        <c:axId val="73293824"/>
        <c:scaling>
          <c:orientation val="minMax"/>
          <c:max val="1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2236032"/>
        <c:crosses val="max"/>
        <c:crossBetween val="between"/>
      </c:valAx>
      <c:catAx>
        <c:axId val="132236032"/>
        <c:scaling>
          <c:orientation val="minMax"/>
        </c:scaling>
        <c:delete val="1"/>
        <c:axPos val="b"/>
        <c:numFmt formatCode="[$-419]d\ mmm\ yy;@" sourceLinked="1"/>
        <c:majorTickMark val="out"/>
        <c:minorTickMark val="none"/>
        <c:tickLblPos val="nextTo"/>
        <c:crossAx val="73293824"/>
        <c:crosses val="autoZero"/>
        <c:auto val="0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S-</a:t>
            </a:r>
            <a:r>
              <a:rPr lang="ru-RU"/>
              <a:t>кривая прогресса по разработке</a:t>
            </a:r>
            <a:r>
              <a:rPr lang="ru-RU" baseline="0"/>
              <a:t> проектной документации. 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baseline="0"/>
              <a:t>Бирюлевская линия_Этап подготовка территории</a:t>
            </a:r>
            <a:endParaRPr lang="ru-RU"/>
          </a:p>
        </c:rich>
      </c:tx>
      <c:layout>
        <c:manualLayout>
          <c:xMode val="edge"/>
          <c:yMode val="edge"/>
          <c:x val="0.28155953799543609"/>
          <c:y val="1.0110583512026618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4.4027449433171488E-2"/>
          <c:y val="0.15488083412845202"/>
          <c:w val="0.88381348473874"/>
          <c:h val="0.75391933379806164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'S-кривая - РД'!$D$15</c:f>
              <c:strCache>
                <c:ptCount val="1"/>
                <c:pt idx="0">
                  <c:v>План за период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'S-кривая - РД'!$E$1:$AH$1</c:f>
              <c:numCache>
                <c:formatCode>[$-419]d\ mmm\ yy;@</c:formatCode>
                <c:ptCount val="30"/>
                <c:pt idx="0">
                  <c:v>44353</c:v>
                </c:pt>
                <c:pt idx="1">
                  <c:v>44360</c:v>
                </c:pt>
                <c:pt idx="2">
                  <c:v>44367</c:v>
                </c:pt>
                <c:pt idx="3">
                  <c:v>44374</c:v>
                </c:pt>
                <c:pt idx="4">
                  <c:v>44381</c:v>
                </c:pt>
                <c:pt idx="5">
                  <c:v>44388</c:v>
                </c:pt>
                <c:pt idx="6">
                  <c:v>44395</c:v>
                </c:pt>
                <c:pt idx="7">
                  <c:v>44402</c:v>
                </c:pt>
                <c:pt idx="8">
                  <c:v>44409</c:v>
                </c:pt>
                <c:pt idx="9">
                  <c:v>44416</c:v>
                </c:pt>
                <c:pt idx="10">
                  <c:v>44423</c:v>
                </c:pt>
                <c:pt idx="11">
                  <c:v>44430</c:v>
                </c:pt>
                <c:pt idx="12">
                  <c:v>44437</c:v>
                </c:pt>
                <c:pt idx="13">
                  <c:v>44444</c:v>
                </c:pt>
                <c:pt idx="14">
                  <c:v>44451</c:v>
                </c:pt>
                <c:pt idx="15">
                  <c:v>44458</c:v>
                </c:pt>
                <c:pt idx="16">
                  <c:v>44465</c:v>
                </c:pt>
                <c:pt idx="17">
                  <c:v>44472</c:v>
                </c:pt>
                <c:pt idx="18">
                  <c:v>44479</c:v>
                </c:pt>
                <c:pt idx="19">
                  <c:v>44486</c:v>
                </c:pt>
                <c:pt idx="20">
                  <c:v>44493</c:v>
                </c:pt>
                <c:pt idx="21">
                  <c:v>44500</c:v>
                </c:pt>
                <c:pt idx="22">
                  <c:v>44507</c:v>
                </c:pt>
                <c:pt idx="23">
                  <c:v>44514</c:v>
                </c:pt>
                <c:pt idx="24">
                  <c:v>44521</c:v>
                </c:pt>
                <c:pt idx="25">
                  <c:v>44528</c:v>
                </c:pt>
                <c:pt idx="26">
                  <c:v>44535</c:v>
                </c:pt>
                <c:pt idx="27">
                  <c:v>44542</c:v>
                </c:pt>
                <c:pt idx="28">
                  <c:v>44549</c:v>
                </c:pt>
                <c:pt idx="29">
                  <c:v>44556</c:v>
                </c:pt>
              </c:numCache>
            </c:numRef>
          </c:cat>
          <c:val>
            <c:numRef>
              <c:f>'S-кривая - РД'!$E$15:$AH$15</c:f>
              <c:numCache>
                <c:formatCode>0.00%</c:formatCode>
                <c:ptCount val="30"/>
                <c:pt idx="0">
                  <c:v>0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A50-4002-A445-756F68762AF7}"/>
            </c:ext>
          </c:extLst>
        </c:ser>
        <c:ser>
          <c:idx val="4"/>
          <c:order val="4"/>
          <c:tx>
            <c:strRef>
              <c:f>'S-кривая - РД'!$D$17</c:f>
              <c:strCache>
                <c:ptCount val="1"/>
                <c:pt idx="0">
                  <c:v>Факт за период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rgbClr val="00B050"/>
              </a:solidFill>
            </a:ln>
            <a:effectLst/>
          </c:spPr>
          <c:invertIfNegative val="0"/>
          <c:cat>
            <c:numRef>
              <c:f>'S-кривая - РД'!$E$1:$AH$1</c:f>
              <c:numCache>
                <c:formatCode>[$-419]d\ mmm\ yy;@</c:formatCode>
                <c:ptCount val="30"/>
                <c:pt idx="0">
                  <c:v>44353</c:v>
                </c:pt>
                <c:pt idx="1">
                  <c:v>44360</c:v>
                </c:pt>
                <c:pt idx="2">
                  <c:v>44367</c:v>
                </c:pt>
                <c:pt idx="3">
                  <c:v>44374</c:v>
                </c:pt>
                <c:pt idx="4">
                  <c:v>44381</c:v>
                </c:pt>
                <c:pt idx="5">
                  <c:v>44388</c:v>
                </c:pt>
                <c:pt idx="6">
                  <c:v>44395</c:v>
                </c:pt>
                <c:pt idx="7">
                  <c:v>44402</c:v>
                </c:pt>
                <c:pt idx="8">
                  <c:v>44409</c:v>
                </c:pt>
                <c:pt idx="9">
                  <c:v>44416</c:v>
                </c:pt>
                <c:pt idx="10">
                  <c:v>44423</c:v>
                </c:pt>
                <c:pt idx="11">
                  <c:v>44430</c:v>
                </c:pt>
                <c:pt idx="12">
                  <c:v>44437</c:v>
                </c:pt>
                <c:pt idx="13">
                  <c:v>44444</c:v>
                </c:pt>
                <c:pt idx="14">
                  <c:v>44451</c:v>
                </c:pt>
                <c:pt idx="15">
                  <c:v>44458</c:v>
                </c:pt>
                <c:pt idx="16">
                  <c:v>44465</c:v>
                </c:pt>
                <c:pt idx="17">
                  <c:v>44472</c:v>
                </c:pt>
                <c:pt idx="18">
                  <c:v>44479</c:v>
                </c:pt>
                <c:pt idx="19">
                  <c:v>44486</c:v>
                </c:pt>
                <c:pt idx="20">
                  <c:v>44493</c:v>
                </c:pt>
                <c:pt idx="21">
                  <c:v>44500</c:v>
                </c:pt>
                <c:pt idx="22">
                  <c:v>44507</c:v>
                </c:pt>
                <c:pt idx="23">
                  <c:v>44514</c:v>
                </c:pt>
                <c:pt idx="24">
                  <c:v>44521</c:v>
                </c:pt>
                <c:pt idx="25">
                  <c:v>44528</c:v>
                </c:pt>
                <c:pt idx="26">
                  <c:v>44535</c:v>
                </c:pt>
                <c:pt idx="27">
                  <c:v>44542</c:v>
                </c:pt>
                <c:pt idx="28">
                  <c:v>44549</c:v>
                </c:pt>
                <c:pt idx="29">
                  <c:v>44556</c:v>
                </c:pt>
              </c:numCache>
            </c:numRef>
          </c:cat>
          <c:val>
            <c:numRef>
              <c:f>'S-кривая - РД'!$E$17:$AH$17</c:f>
              <c:numCache>
                <c:formatCode>0.00%</c:formatCode>
                <c:ptCount val="30"/>
                <c:pt idx="0">
                  <c:v>0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A50-4002-A445-756F68762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9976576"/>
        <c:axId val="169984768"/>
      </c:barChart>
      <c:lineChart>
        <c:grouping val="standard"/>
        <c:varyColors val="0"/>
        <c:ser>
          <c:idx val="1"/>
          <c:order val="1"/>
          <c:tx>
            <c:strRef>
              <c:f>'S-кривая - РД'!$D$11</c:f>
              <c:strCache>
                <c:ptCount val="1"/>
                <c:pt idx="0">
                  <c:v>Факт накопительно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'S-кривая - РД'!$E$1:$AH$1</c:f>
              <c:numCache>
                <c:formatCode>[$-419]d\ mmm\ yy;@</c:formatCode>
                <c:ptCount val="30"/>
                <c:pt idx="0">
                  <c:v>44353</c:v>
                </c:pt>
                <c:pt idx="1">
                  <c:v>44360</c:v>
                </c:pt>
                <c:pt idx="2">
                  <c:v>44367</c:v>
                </c:pt>
                <c:pt idx="3">
                  <c:v>44374</c:v>
                </c:pt>
                <c:pt idx="4">
                  <c:v>44381</c:v>
                </c:pt>
                <c:pt idx="5">
                  <c:v>44388</c:v>
                </c:pt>
                <c:pt idx="6">
                  <c:v>44395</c:v>
                </c:pt>
                <c:pt idx="7">
                  <c:v>44402</c:v>
                </c:pt>
                <c:pt idx="8">
                  <c:v>44409</c:v>
                </c:pt>
                <c:pt idx="9">
                  <c:v>44416</c:v>
                </c:pt>
                <c:pt idx="10">
                  <c:v>44423</c:v>
                </c:pt>
                <c:pt idx="11">
                  <c:v>44430</c:v>
                </c:pt>
                <c:pt idx="12">
                  <c:v>44437</c:v>
                </c:pt>
                <c:pt idx="13">
                  <c:v>44444</c:v>
                </c:pt>
                <c:pt idx="14">
                  <c:v>44451</c:v>
                </c:pt>
                <c:pt idx="15">
                  <c:v>44458</c:v>
                </c:pt>
                <c:pt idx="16">
                  <c:v>44465</c:v>
                </c:pt>
                <c:pt idx="17">
                  <c:v>44472</c:v>
                </c:pt>
                <c:pt idx="18">
                  <c:v>44479</c:v>
                </c:pt>
                <c:pt idx="19">
                  <c:v>44486</c:v>
                </c:pt>
                <c:pt idx="20">
                  <c:v>44493</c:v>
                </c:pt>
                <c:pt idx="21">
                  <c:v>44500</c:v>
                </c:pt>
                <c:pt idx="22">
                  <c:v>44507</c:v>
                </c:pt>
                <c:pt idx="23">
                  <c:v>44514</c:v>
                </c:pt>
                <c:pt idx="24">
                  <c:v>44521</c:v>
                </c:pt>
                <c:pt idx="25">
                  <c:v>44528</c:v>
                </c:pt>
                <c:pt idx="26">
                  <c:v>44535</c:v>
                </c:pt>
                <c:pt idx="27">
                  <c:v>44542</c:v>
                </c:pt>
                <c:pt idx="28">
                  <c:v>44549</c:v>
                </c:pt>
                <c:pt idx="29">
                  <c:v>44556</c:v>
                </c:pt>
              </c:numCache>
            </c:numRef>
          </c:cat>
          <c:val>
            <c:numRef>
              <c:f>'S-кривая - РД'!$E$11:$AH$11</c:f>
              <c:numCache>
                <c:formatCode>0.00%</c:formatCode>
                <c:ptCount val="3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A50-4002-A445-756F68762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976576"/>
        <c:axId val="169984768"/>
      </c:lineChart>
      <c:lineChart>
        <c:grouping val="standard"/>
        <c:varyColors val="0"/>
        <c:ser>
          <c:idx val="0"/>
          <c:order val="0"/>
          <c:tx>
            <c:strRef>
              <c:f>'S-кривая - РД'!$D$9</c:f>
              <c:strCache>
                <c:ptCount val="1"/>
                <c:pt idx="0">
                  <c:v>План накопительно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'S-кривая - РД'!$E$1:$AH$1</c:f>
              <c:numCache>
                <c:formatCode>[$-419]d\ mmm\ yy;@</c:formatCode>
                <c:ptCount val="30"/>
                <c:pt idx="0">
                  <c:v>44353</c:v>
                </c:pt>
                <c:pt idx="1">
                  <c:v>44360</c:v>
                </c:pt>
                <c:pt idx="2">
                  <c:v>44367</c:v>
                </c:pt>
                <c:pt idx="3">
                  <c:v>44374</c:v>
                </c:pt>
                <c:pt idx="4">
                  <c:v>44381</c:v>
                </c:pt>
                <c:pt idx="5">
                  <c:v>44388</c:v>
                </c:pt>
                <c:pt idx="6">
                  <c:v>44395</c:v>
                </c:pt>
                <c:pt idx="7">
                  <c:v>44402</c:v>
                </c:pt>
                <c:pt idx="8">
                  <c:v>44409</c:v>
                </c:pt>
                <c:pt idx="9">
                  <c:v>44416</c:v>
                </c:pt>
                <c:pt idx="10">
                  <c:v>44423</c:v>
                </c:pt>
                <c:pt idx="11">
                  <c:v>44430</c:v>
                </c:pt>
                <c:pt idx="12">
                  <c:v>44437</c:v>
                </c:pt>
                <c:pt idx="13">
                  <c:v>44444</c:v>
                </c:pt>
                <c:pt idx="14">
                  <c:v>44451</c:v>
                </c:pt>
                <c:pt idx="15">
                  <c:v>44458</c:v>
                </c:pt>
                <c:pt idx="16">
                  <c:v>44465</c:v>
                </c:pt>
                <c:pt idx="17">
                  <c:v>44472</c:v>
                </c:pt>
                <c:pt idx="18">
                  <c:v>44479</c:v>
                </c:pt>
                <c:pt idx="19">
                  <c:v>44486</c:v>
                </c:pt>
                <c:pt idx="20">
                  <c:v>44493</c:v>
                </c:pt>
                <c:pt idx="21">
                  <c:v>44500</c:v>
                </c:pt>
                <c:pt idx="22">
                  <c:v>44507</c:v>
                </c:pt>
                <c:pt idx="23">
                  <c:v>44514</c:v>
                </c:pt>
                <c:pt idx="24">
                  <c:v>44521</c:v>
                </c:pt>
                <c:pt idx="25">
                  <c:v>44528</c:v>
                </c:pt>
                <c:pt idx="26">
                  <c:v>44535</c:v>
                </c:pt>
                <c:pt idx="27">
                  <c:v>44542</c:v>
                </c:pt>
                <c:pt idx="28">
                  <c:v>44549</c:v>
                </c:pt>
                <c:pt idx="29">
                  <c:v>44556</c:v>
                </c:pt>
              </c:numCache>
            </c:numRef>
          </c:cat>
          <c:val>
            <c:numRef>
              <c:f>'S-кривая - РД'!$E$9:$AH$9</c:f>
              <c:numCache>
                <c:formatCode>0.00%</c:formatCode>
                <c:ptCount val="3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A50-4002-A445-756F68762AF7}"/>
            </c:ext>
          </c:extLst>
        </c:ser>
        <c:ser>
          <c:idx val="2"/>
          <c:order val="2"/>
          <c:tx>
            <c:strRef>
              <c:f>'S-кривая - РД'!$D$10</c:f>
              <c:strCache>
                <c:ptCount val="1"/>
                <c:pt idx="0">
                  <c:v>Прогноз накопительно</c:v>
                </c:pt>
              </c:strCache>
            </c:strRef>
          </c:tx>
          <c:spPr>
            <a:ln w="28575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'S-кривая - РД'!$E$1:$AH$1</c:f>
              <c:numCache>
                <c:formatCode>[$-419]d\ mmm\ yy;@</c:formatCode>
                <c:ptCount val="30"/>
                <c:pt idx="0">
                  <c:v>44353</c:v>
                </c:pt>
                <c:pt idx="1">
                  <c:v>44360</c:v>
                </c:pt>
                <c:pt idx="2">
                  <c:v>44367</c:v>
                </c:pt>
                <c:pt idx="3">
                  <c:v>44374</c:v>
                </c:pt>
                <c:pt idx="4">
                  <c:v>44381</c:v>
                </c:pt>
                <c:pt idx="5">
                  <c:v>44388</c:v>
                </c:pt>
                <c:pt idx="6">
                  <c:v>44395</c:v>
                </c:pt>
                <c:pt idx="7">
                  <c:v>44402</c:v>
                </c:pt>
                <c:pt idx="8">
                  <c:v>44409</c:v>
                </c:pt>
                <c:pt idx="9">
                  <c:v>44416</c:v>
                </c:pt>
                <c:pt idx="10">
                  <c:v>44423</c:v>
                </c:pt>
                <c:pt idx="11">
                  <c:v>44430</c:v>
                </c:pt>
                <c:pt idx="12">
                  <c:v>44437</c:v>
                </c:pt>
                <c:pt idx="13">
                  <c:v>44444</c:v>
                </c:pt>
                <c:pt idx="14">
                  <c:v>44451</c:v>
                </c:pt>
                <c:pt idx="15">
                  <c:v>44458</c:v>
                </c:pt>
                <c:pt idx="16">
                  <c:v>44465</c:v>
                </c:pt>
                <c:pt idx="17">
                  <c:v>44472</c:v>
                </c:pt>
                <c:pt idx="18">
                  <c:v>44479</c:v>
                </c:pt>
                <c:pt idx="19">
                  <c:v>44486</c:v>
                </c:pt>
                <c:pt idx="20">
                  <c:v>44493</c:v>
                </c:pt>
                <c:pt idx="21">
                  <c:v>44500</c:v>
                </c:pt>
                <c:pt idx="22">
                  <c:v>44507</c:v>
                </c:pt>
                <c:pt idx="23">
                  <c:v>44514</c:v>
                </c:pt>
                <c:pt idx="24">
                  <c:v>44521</c:v>
                </c:pt>
                <c:pt idx="25">
                  <c:v>44528</c:v>
                </c:pt>
                <c:pt idx="26">
                  <c:v>44535</c:v>
                </c:pt>
                <c:pt idx="27">
                  <c:v>44542</c:v>
                </c:pt>
                <c:pt idx="28">
                  <c:v>44549</c:v>
                </c:pt>
                <c:pt idx="29">
                  <c:v>44556</c:v>
                </c:pt>
              </c:numCache>
            </c:numRef>
          </c:cat>
          <c:val>
            <c:numRef>
              <c:f>'S-кривая - РД'!$E$10:$AH$10</c:f>
              <c:numCache>
                <c:formatCode>0.00%</c:formatCode>
                <c:ptCount val="3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A50-4002-A445-756F68762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721856"/>
        <c:axId val="169986304"/>
      </c:lineChart>
      <c:catAx>
        <c:axId val="169976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419]d\ mmm\ 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1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9984768"/>
        <c:crosses val="autoZero"/>
        <c:auto val="0"/>
        <c:lblAlgn val="ctr"/>
        <c:lblOffset val="100"/>
        <c:noMultiLvlLbl val="0"/>
      </c:catAx>
      <c:valAx>
        <c:axId val="169984768"/>
        <c:scaling>
          <c:orientation val="minMax"/>
          <c:max val="0.70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9976576"/>
        <c:crosses val="autoZero"/>
        <c:crossBetween val="between"/>
      </c:valAx>
      <c:valAx>
        <c:axId val="169986304"/>
        <c:scaling>
          <c:orientation val="minMax"/>
          <c:max val="1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9721856"/>
        <c:crosses val="max"/>
        <c:crossBetween val="between"/>
      </c:valAx>
      <c:catAx>
        <c:axId val="169721856"/>
        <c:scaling>
          <c:orientation val="minMax"/>
        </c:scaling>
        <c:delete val="1"/>
        <c:axPos val="b"/>
        <c:numFmt formatCode="[$-419]d\ mmm\ yy;@" sourceLinked="1"/>
        <c:majorTickMark val="out"/>
        <c:minorTickMark val="none"/>
        <c:tickLblPos val="nextTo"/>
        <c:crossAx val="169986304"/>
        <c:crosses val="autoZero"/>
        <c:auto val="0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30255</xdr:colOff>
      <xdr:row>36</xdr:row>
      <xdr:rowOff>63592</xdr:rowOff>
    </xdr:from>
    <xdr:to>
      <xdr:col>12</xdr:col>
      <xdr:colOff>694764</xdr:colOff>
      <xdr:row>63</xdr:row>
      <xdr:rowOff>56029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26</xdr:row>
      <xdr:rowOff>74798</xdr:rowOff>
    </xdr:from>
    <xdr:to>
      <xdr:col>13</xdr:col>
      <xdr:colOff>145676</xdr:colOff>
      <xdr:row>59</xdr:row>
      <xdr:rowOff>67235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6"/>
  <sheetViews>
    <sheetView topLeftCell="B1" zoomScale="85" zoomScaleNormal="85" workbookViewId="0">
      <selection activeCell="E3" sqref="E3"/>
    </sheetView>
  </sheetViews>
  <sheetFormatPr defaultRowHeight="15"/>
  <cols>
    <col min="1" max="1" width="25.85546875" customWidth="1"/>
    <col min="2" max="2" width="49.140625" customWidth="1"/>
    <col min="3" max="3" width="2.5703125" customWidth="1"/>
    <col min="4" max="4" width="11.85546875" customWidth="1"/>
    <col min="5" max="5" width="10.5703125" bestFit="1" customWidth="1"/>
    <col min="6" max="8" width="9.42578125" bestFit="1" customWidth="1"/>
    <col min="9" max="10" width="10.140625" bestFit="1" customWidth="1"/>
    <col min="11" max="56" width="11.140625" bestFit="1" customWidth="1"/>
  </cols>
  <sheetData>
    <row r="1" spans="1:56" ht="51.75">
      <c r="B1" s="91" t="s">
        <v>143</v>
      </c>
      <c r="C1" s="91"/>
      <c r="D1" s="80" t="s">
        <v>137</v>
      </c>
      <c r="E1" s="81">
        <v>44353</v>
      </c>
      <c r="F1" s="81">
        <v>44360</v>
      </c>
      <c r="G1" s="81">
        <v>44367</v>
      </c>
      <c r="H1" s="81">
        <v>44374</v>
      </c>
      <c r="I1" s="81">
        <v>44381</v>
      </c>
      <c r="J1" s="81">
        <v>44388</v>
      </c>
      <c r="K1" s="81">
        <v>44395</v>
      </c>
      <c r="L1" s="81">
        <v>44402</v>
      </c>
      <c r="M1" s="81">
        <v>44409</v>
      </c>
      <c r="N1" s="81">
        <v>44416</v>
      </c>
      <c r="O1" s="81">
        <v>44423</v>
      </c>
      <c r="P1" s="81">
        <v>44430</v>
      </c>
      <c r="Q1" s="81">
        <v>44437</v>
      </c>
      <c r="R1" s="81">
        <v>44444</v>
      </c>
      <c r="S1" s="81">
        <v>44451</v>
      </c>
      <c r="T1" s="81">
        <v>44458</v>
      </c>
      <c r="U1" s="81">
        <v>44465</v>
      </c>
      <c r="V1" s="81">
        <v>44472</v>
      </c>
      <c r="W1" s="81">
        <v>44479</v>
      </c>
      <c r="X1" s="81">
        <v>44486</v>
      </c>
      <c r="Y1" s="81">
        <v>44493</v>
      </c>
      <c r="Z1" s="81">
        <v>44500</v>
      </c>
      <c r="AA1" s="81">
        <v>44507</v>
      </c>
      <c r="AB1" s="81">
        <v>44514</v>
      </c>
      <c r="AC1" s="81">
        <v>44521</v>
      </c>
      <c r="AD1" s="81">
        <v>44528</v>
      </c>
      <c r="AE1" s="81">
        <v>44535</v>
      </c>
      <c r="AF1" s="81">
        <v>44542</v>
      </c>
      <c r="AG1" s="81">
        <v>44549</v>
      </c>
      <c r="AH1" s="81">
        <v>44556</v>
      </c>
      <c r="AI1" s="81">
        <v>44563</v>
      </c>
      <c r="AJ1" s="81">
        <v>44570</v>
      </c>
      <c r="AK1" s="81">
        <v>44577</v>
      </c>
      <c r="AL1" s="81">
        <v>44584</v>
      </c>
      <c r="AM1" s="81">
        <v>44591</v>
      </c>
      <c r="AN1" s="81">
        <v>44598</v>
      </c>
      <c r="AO1" s="81">
        <v>44605</v>
      </c>
      <c r="AP1" s="81">
        <v>44612</v>
      </c>
      <c r="AQ1" s="81">
        <v>44619</v>
      </c>
      <c r="AR1" s="81">
        <v>44626</v>
      </c>
      <c r="AS1" s="81">
        <v>44633</v>
      </c>
      <c r="AT1" s="81">
        <v>44640</v>
      </c>
      <c r="AU1" s="81">
        <v>44647</v>
      </c>
      <c r="AV1" s="81">
        <v>44654</v>
      </c>
      <c r="AW1" s="81">
        <v>44661</v>
      </c>
      <c r="AX1" s="81">
        <v>44668</v>
      </c>
      <c r="AY1" s="81">
        <v>44675</v>
      </c>
      <c r="AZ1" s="81">
        <v>44682</v>
      </c>
      <c r="BA1" s="81">
        <v>44689</v>
      </c>
      <c r="BB1" s="81">
        <v>44696</v>
      </c>
      <c r="BC1" s="81">
        <v>44703</v>
      </c>
      <c r="BD1" s="81">
        <v>44710</v>
      </c>
    </row>
    <row r="2" spans="1:56" ht="15.75" thickBot="1">
      <c r="B2" s="91"/>
      <c r="C2" s="91"/>
      <c r="D2" s="80"/>
      <c r="E2" s="107">
        <v>1</v>
      </c>
      <c r="F2" s="107">
        <f t="shared" ref="F2:BC2" si="0">E2+1</f>
        <v>2</v>
      </c>
      <c r="G2" s="107">
        <f t="shared" si="0"/>
        <v>3</v>
      </c>
      <c r="H2" s="107">
        <f t="shared" si="0"/>
        <v>4</v>
      </c>
      <c r="I2" s="107">
        <f t="shared" si="0"/>
        <v>5</v>
      </c>
      <c r="J2" s="107">
        <f t="shared" si="0"/>
        <v>6</v>
      </c>
      <c r="K2" s="107">
        <f t="shared" si="0"/>
        <v>7</v>
      </c>
      <c r="L2" s="107">
        <f t="shared" si="0"/>
        <v>8</v>
      </c>
      <c r="M2" s="107">
        <f t="shared" si="0"/>
        <v>9</v>
      </c>
      <c r="N2" s="107">
        <f t="shared" si="0"/>
        <v>10</v>
      </c>
      <c r="O2" s="107">
        <f t="shared" si="0"/>
        <v>11</v>
      </c>
      <c r="P2" s="107">
        <f t="shared" si="0"/>
        <v>12</v>
      </c>
      <c r="Q2" s="107">
        <f t="shared" si="0"/>
        <v>13</v>
      </c>
      <c r="R2" s="107">
        <f t="shared" si="0"/>
        <v>14</v>
      </c>
      <c r="S2" s="107">
        <f t="shared" si="0"/>
        <v>15</v>
      </c>
      <c r="T2" s="107">
        <f t="shared" si="0"/>
        <v>16</v>
      </c>
      <c r="U2" s="107">
        <f t="shared" si="0"/>
        <v>17</v>
      </c>
      <c r="V2" s="107">
        <f t="shared" si="0"/>
        <v>18</v>
      </c>
      <c r="W2" s="107">
        <f t="shared" si="0"/>
        <v>19</v>
      </c>
      <c r="X2" s="107">
        <f t="shared" si="0"/>
        <v>20</v>
      </c>
      <c r="Y2" s="107">
        <f t="shared" si="0"/>
        <v>21</v>
      </c>
      <c r="Z2" s="107">
        <f t="shared" si="0"/>
        <v>22</v>
      </c>
      <c r="AA2" s="107">
        <f t="shared" si="0"/>
        <v>23</v>
      </c>
      <c r="AB2" s="107">
        <f t="shared" si="0"/>
        <v>24</v>
      </c>
      <c r="AC2" s="107">
        <f t="shared" si="0"/>
        <v>25</v>
      </c>
      <c r="AD2" s="107">
        <f t="shared" si="0"/>
        <v>26</v>
      </c>
      <c r="AE2" s="107">
        <f t="shared" si="0"/>
        <v>27</v>
      </c>
      <c r="AF2" s="107">
        <f t="shared" si="0"/>
        <v>28</v>
      </c>
      <c r="AG2" s="107">
        <f t="shared" si="0"/>
        <v>29</v>
      </c>
      <c r="AH2" s="107">
        <f t="shared" si="0"/>
        <v>30</v>
      </c>
      <c r="AI2" s="107">
        <f t="shared" si="0"/>
        <v>31</v>
      </c>
      <c r="AJ2" s="107">
        <f t="shared" si="0"/>
        <v>32</v>
      </c>
      <c r="AK2" s="107">
        <f t="shared" si="0"/>
        <v>33</v>
      </c>
      <c r="AL2" s="107">
        <f t="shared" si="0"/>
        <v>34</v>
      </c>
      <c r="AM2" s="107">
        <f t="shared" si="0"/>
        <v>35</v>
      </c>
      <c r="AN2" s="107">
        <f t="shared" si="0"/>
        <v>36</v>
      </c>
      <c r="AO2" s="107">
        <f t="shared" si="0"/>
        <v>37</v>
      </c>
      <c r="AP2" s="107">
        <f t="shared" si="0"/>
        <v>38</v>
      </c>
      <c r="AQ2" s="107">
        <f t="shared" si="0"/>
        <v>39</v>
      </c>
      <c r="AR2" s="107">
        <f t="shared" si="0"/>
        <v>40</v>
      </c>
      <c r="AS2" s="107">
        <f t="shared" si="0"/>
        <v>41</v>
      </c>
      <c r="AT2" s="107">
        <f t="shared" si="0"/>
        <v>42</v>
      </c>
      <c r="AU2" s="107">
        <f t="shared" si="0"/>
        <v>43</v>
      </c>
      <c r="AV2" s="107">
        <f t="shared" si="0"/>
        <v>44</v>
      </c>
      <c r="AW2" s="107">
        <f t="shared" si="0"/>
        <v>45</v>
      </c>
      <c r="AX2" s="107">
        <f t="shared" si="0"/>
        <v>46</v>
      </c>
      <c r="AY2" s="107">
        <f t="shared" si="0"/>
        <v>47</v>
      </c>
      <c r="AZ2" s="107">
        <f t="shared" si="0"/>
        <v>48</v>
      </c>
      <c r="BA2" s="107">
        <f t="shared" si="0"/>
        <v>49</v>
      </c>
      <c r="BB2" s="107">
        <f t="shared" si="0"/>
        <v>50</v>
      </c>
      <c r="BC2" s="107">
        <f t="shared" si="0"/>
        <v>51</v>
      </c>
      <c r="BD2" s="107">
        <f>BC2+1</f>
        <v>52</v>
      </c>
    </row>
    <row r="3" spans="1:56">
      <c r="A3" t="s">
        <v>142</v>
      </c>
      <c r="B3" s="82" t="s">
        <v>18</v>
      </c>
      <c r="C3" s="82">
        <v>1</v>
      </c>
      <c r="D3" s="104" t="s">
        <v>135</v>
      </c>
      <c r="E3" s="85" t="e">
        <f>INDEX('Наше предложение по ПД'!$BS$13:$DR$1048576,VLOOKUP($B$3,'Наше предложение по ПД'!$Z$13:$HW$1048576,42,0),HLOOKUP(E$1,'Наше предложение по ПД'!$BS$7:$DR$12,5,0))</f>
        <v>#N/A</v>
      </c>
      <c r="F3" s="85" t="e">
        <f>INDEX('Наше предложение по ПД'!$BS$13:$DR$1048576,VLOOKUP($B$3,'Наше предложение по ПД'!$Z$13:$HW$1048576,42,0),HLOOKUP(F$1,'Наше предложение по ПД'!$BS$7:$DR$12,5,0))</f>
        <v>#N/A</v>
      </c>
      <c r="G3" s="85" t="e">
        <f>INDEX('Наше предложение по ПД'!$BS$13:$DR$1048576,VLOOKUP($B$3,'Наше предложение по ПД'!$Z$13:$HW$1048576,42,0),HLOOKUP(G$1,'Наше предложение по ПД'!$BS$7:$DR$12,5,0))</f>
        <v>#N/A</v>
      </c>
      <c r="H3" s="85" t="e">
        <f>INDEX('Наше предложение по ПД'!$BS$13:$DR$1048576,VLOOKUP($B$3,'Наше предложение по ПД'!$Z$13:$HW$1048576,42,0),HLOOKUP(H$1,'Наше предложение по ПД'!$BS$7:$DR$12,5,0))</f>
        <v>#N/A</v>
      </c>
      <c r="I3" s="85" t="e">
        <f>INDEX('Наше предложение по ПД'!$BS$13:$DR$1048576,VLOOKUP($B$3,'Наше предложение по ПД'!$Z$13:$HW$1048576,42,0),HLOOKUP(I$1,'Наше предложение по ПД'!$BS$7:$DR$12,5,0))</f>
        <v>#N/A</v>
      </c>
      <c r="J3" s="85" t="e">
        <f>INDEX('Наше предложение по ПД'!$BS$13:$DR$1048576,VLOOKUP($B$3,'Наше предложение по ПД'!$Z$13:$HW$1048576,42,0),HLOOKUP(J$1,'Наше предложение по ПД'!$BS$7:$DR$12,5,0))</f>
        <v>#N/A</v>
      </c>
      <c r="K3" s="85" t="e">
        <f>INDEX('Наше предложение по ПД'!$BS$13:$DR$1048576,VLOOKUP($B$3,'Наше предложение по ПД'!$Z$13:$HW$1048576,42,0),HLOOKUP(K$1,'Наше предложение по ПД'!$BS$7:$DR$12,5,0))</f>
        <v>#N/A</v>
      </c>
      <c r="L3" s="85" t="e">
        <f>INDEX('Наше предложение по ПД'!$BS$13:$DR$1048576,VLOOKUP($B$3,'Наше предложение по ПД'!$Z$13:$HW$1048576,42,0),HLOOKUP(L$1,'Наше предложение по ПД'!$BS$7:$DR$12,5,0))</f>
        <v>#N/A</v>
      </c>
      <c r="M3" s="85" t="e">
        <f>INDEX('Наше предложение по ПД'!$BS$13:$DR$1048576,VLOOKUP($B$3,'Наше предложение по ПД'!$Z$13:$HW$1048576,42,0),HLOOKUP(M$1,'Наше предложение по ПД'!$BS$7:$DR$12,5,0))</f>
        <v>#N/A</v>
      </c>
      <c r="N3" s="85" t="e">
        <f>INDEX('Наше предложение по ПД'!$BS$13:$DR$1048576,VLOOKUP($B$3,'Наше предложение по ПД'!$Z$13:$HW$1048576,42,0),HLOOKUP(N$1,'Наше предложение по ПД'!$BS$7:$DR$12,5,0))</f>
        <v>#N/A</v>
      </c>
      <c r="O3" s="85" t="e">
        <f>INDEX('Наше предложение по ПД'!$BS$13:$DR$1048576,VLOOKUP($B$3,'Наше предложение по ПД'!$Z$13:$HW$1048576,42,0),HLOOKUP(O$1,'Наше предложение по ПД'!$BS$7:$DR$12,5,0))</f>
        <v>#N/A</v>
      </c>
      <c r="P3" s="85" t="e">
        <f>INDEX('Наше предложение по ПД'!$BS$13:$DR$1048576,VLOOKUP($B$3,'Наше предложение по ПД'!$Z$13:$HW$1048576,42,0),HLOOKUP(P$1,'Наше предложение по ПД'!$BS$7:$DR$12,5,0))</f>
        <v>#N/A</v>
      </c>
      <c r="Q3" s="85" t="e">
        <f>INDEX('Наше предложение по ПД'!$BS$13:$DR$1048576,VLOOKUP($B$3,'Наше предложение по ПД'!$Z$13:$HW$1048576,42,0),HLOOKUP(Q$1,'Наше предложение по ПД'!$BS$7:$DR$12,5,0))</f>
        <v>#N/A</v>
      </c>
      <c r="R3" s="85" t="e">
        <f>INDEX('Наше предложение по ПД'!$BS$13:$DR$1048576,VLOOKUP($B$3,'Наше предложение по ПД'!$Z$13:$HW$1048576,42,0),HLOOKUP(R$1,'Наше предложение по ПД'!$BS$7:$DR$12,5,0))</f>
        <v>#N/A</v>
      </c>
      <c r="S3" s="85" t="e">
        <f>INDEX('Наше предложение по ПД'!$BS$13:$DR$1048576,VLOOKUP($B$3,'Наше предложение по ПД'!$Z$13:$HW$1048576,42,0),HLOOKUP(S$1,'Наше предложение по ПД'!$BS$7:$DR$12,5,0))</f>
        <v>#N/A</v>
      </c>
      <c r="T3" s="85" t="e">
        <f>INDEX('Наше предложение по ПД'!$BS$13:$DR$1048576,VLOOKUP($B$3,'Наше предложение по ПД'!$Z$13:$HW$1048576,42,0),HLOOKUP(T$1,'Наше предложение по ПД'!$BS$7:$DR$12,5,0))</f>
        <v>#N/A</v>
      </c>
      <c r="U3" s="85" t="e">
        <f>INDEX('Наше предложение по ПД'!$BS$13:$DR$1048576,VLOOKUP($B$3,'Наше предложение по ПД'!$Z$13:$HW$1048576,42,0),HLOOKUP(U$1,'Наше предложение по ПД'!$BS$7:$DR$12,5,0))</f>
        <v>#N/A</v>
      </c>
      <c r="V3" s="85" t="e">
        <f>INDEX('Наше предложение по ПД'!$BS$13:$DR$1048576,VLOOKUP($B$3,'Наше предложение по ПД'!$Z$13:$HW$1048576,42,0),HLOOKUP(V$1,'Наше предложение по ПД'!$BS$7:$DR$12,5,0))</f>
        <v>#N/A</v>
      </c>
      <c r="W3" s="85" t="e">
        <f>INDEX('Наше предложение по ПД'!$BS$13:$DR$1048576,VLOOKUP($B$3,'Наше предложение по ПД'!$Z$13:$HW$1048576,42,0),HLOOKUP(W$1,'Наше предложение по ПД'!$BS$7:$DR$12,5,0))</f>
        <v>#N/A</v>
      </c>
      <c r="X3" s="85" t="e">
        <f>INDEX('Наше предложение по ПД'!$BS$13:$DR$1048576,VLOOKUP($B$3,'Наше предложение по ПД'!$Z$13:$HW$1048576,42,0),HLOOKUP(X$1,'Наше предложение по ПД'!$BS$7:$DR$12,5,0))</f>
        <v>#N/A</v>
      </c>
      <c r="Y3" s="85" t="e">
        <f>INDEX('Наше предложение по ПД'!$BS$13:$DR$1048576,VLOOKUP($B$3,'Наше предложение по ПД'!$Z$13:$HW$1048576,42,0),HLOOKUP(Y$1,'Наше предложение по ПД'!$BS$7:$DR$12,5,0))</f>
        <v>#N/A</v>
      </c>
      <c r="Z3" s="85" t="e">
        <f>INDEX('Наше предложение по ПД'!$BS$13:$DR$1048576,VLOOKUP($B$3,'Наше предложение по ПД'!$Z$13:$HW$1048576,42,0),HLOOKUP(Z$1,'Наше предложение по ПД'!$BS$7:$DR$12,5,0))</f>
        <v>#N/A</v>
      </c>
      <c r="AA3" s="85" t="e">
        <f>INDEX('Наше предложение по ПД'!$BS$13:$DR$1048576,VLOOKUP($B$3,'Наше предложение по ПД'!$Z$13:$HW$1048576,42,0),HLOOKUP(AA$1,'Наше предложение по ПД'!$BS$7:$DR$12,5,0))</f>
        <v>#N/A</v>
      </c>
      <c r="AB3" s="85" t="e">
        <f>INDEX('Наше предложение по ПД'!$BS$13:$DR$1048576,VLOOKUP($B$3,'Наше предложение по ПД'!$Z$13:$HW$1048576,42,0),HLOOKUP(AB$1,'Наше предложение по ПД'!$BS$7:$DR$12,5,0))</f>
        <v>#N/A</v>
      </c>
      <c r="AC3" s="85" t="e">
        <f>INDEX('Наше предложение по ПД'!$BS$13:$DR$1048576,VLOOKUP($B$3,'Наше предложение по ПД'!$Z$13:$HW$1048576,42,0),HLOOKUP(AC$1,'Наше предложение по ПД'!$BS$7:$DR$12,5,0))</f>
        <v>#N/A</v>
      </c>
      <c r="AD3" s="85" t="e">
        <f>INDEX('Наше предложение по ПД'!$BS$13:$DR$1048576,VLOOKUP($B$3,'Наше предложение по ПД'!$Z$13:$HW$1048576,42,0),HLOOKUP(AD$1,'Наше предложение по ПД'!$BS$7:$DR$12,5,0))</f>
        <v>#N/A</v>
      </c>
      <c r="AE3" s="85" t="e">
        <f>INDEX('Наше предложение по ПД'!$BS$13:$DR$1048576,VLOOKUP($B$3,'Наше предложение по ПД'!$Z$13:$HW$1048576,42,0),HLOOKUP(AE$1,'Наше предложение по ПД'!$BS$7:$DR$12,5,0))</f>
        <v>#N/A</v>
      </c>
      <c r="AF3" s="85" t="e">
        <f>INDEX('Наше предложение по ПД'!$BS$13:$DR$1048576,VLOOKUP($B$3,'Наше предложение по ПД'!$Z$13:$HW$1048576,42,0),HLOOKUP(AF$1,'Наше предложение по ПД'!$BS$7:$DR$12,5,0))</f>
        <v>#N/A</v>
      </c>
      <c r="AG3" s="85" t="e">
        <f>INDEX('Наше предложение по ПД'!$BS$13:$DR$1048576,VLOOKUP($B$3,'Наше предложение по ПД'!$Z$13:$HW$1048576,42,0),HLOOKUP(AG$1,'Наше предложение по ПД'!$BS$7:$DR$12,5,0))</f>
        <v>#N/A</v>
      </c>
      <c r="AH3" s="85" t="e">
        <f>INDEX('Наше предложение по ПД'!$BS$13:$DR$1048576,VLOOKUP($B$3,'Наше предложение по ПД'!$Z$13:$HW$1048576,42,0),HLOOKUP(AH$1,'Наше предложение по ПД'!$BS$7:$DR$12,5,0))</f>
        <v>#N/A</v>
      </c>
      <c r="AI3" s="85" t="e">
        <f>INDEX('Наше предложение по ПД'!$BS$13:$DR$1048576,VLOOKUP($B$3,'Наше предложение по ПД'!$Z$13:$HW$1048576,42,0),HLOOKUP(AI$1,'Наше предложение по ПД'!$BS$7:$DR$12,5,0))</f>
        <v>#N/A</v>
      </c>
      <c r="AJ3" s="85" t="e">
        <f>INDEX('Наше предложение по ПД'!$BS$13:$DR$1048576,VLOOKUP($B$3,'Наше предложение по ПД'!$Z$13:$HW$1048576,42,0),HLOOKUP(AJ$1,'Наше предложение по ПД'!$BS$7:$DR$12,5,0))</f>
        <v>#N/A</v>
      </c>
      <c r="AK3" s="85" t="e">
        <f>INDEX('Наше предложение по ПД'!$BS$13:$DR$1048576,VLOOKUP($B$3,'Наше предложение по ПД'!$Z$13:$HW$1048576,42,0),HLOOKUP(AK$1,'Наше предложение по ПД'!$BS$7:$DR$12,5,0))</f>
        <v>#N/A</v>
      </c>
      <c r="AL3" s="85" t="e">
        <f>INDEX('Наше предложение по ПД'!$BS$13:$DR$1048576,VLOOKUP($B$3,'Наше предложение по ПД'!$Z$13:$HW$1048576,42,0),HLOOKUP(AL$1,'Наше предложение по ПД'!$BS$7:$DR$12,5,0))</f>
        <v>#N/A</v>
      </c>
      <c r="AM3" s="85" t="e">
        <f>INDEX('Наше предложение по ПД'!$BS$13:$DR$1048576,VLOOKUP($B$3,'Наше предложение по ПД'!$Z$13:$HW$1048576,42,0),HLOOKUP(AM$1,'Наше предложение по ПД'!$BS$7:$DR$12,5,0))</f>
        <v>#N/A</v>
      </c>
      <c r="AN3" s="85" t="e">
        <f>INDEX('Наше предложение по ПД'!$BS$13:$DR$1048576,VLOOKUP($B$3,'Наше предложение по ПД'!$Z$13:$HW$1048576,42,0),HLOOKUP(AN$1,'Наше предложение по ПД'!$BS$7:$DR$12,5,0))</f>
        <v>#N/A</v>
      </c>
      <c r="AO3" s="85" t="e">
        <f>INDEX('Наше предложение по ПД'!$BS$13:$DR$1048576,VLOOKUP($B$3,'Наше предложение по ПД'!$Z$13:$HW$1048576,42,0),HLOOKUP(AO$1,'Наше предложение по ПД'!$BS$7:$DR$12,5,0))</f>
        <v>#N/A</v>
      </c>
      <c r="AP3" s="85" t="e">
        <f>INDEX('Наше предложение по ПД'!$BS$13:$DR$1048576,VLOOKUP($B$3,'Наше предложение по ПД'!$Z$13:$HW$1048576,42,0),HLOOKUP(AP$1,'Наше предложение по ПД'!$BS$7:$DR$12,5,0))</f>
        <v>#N/A</v>
      </c>
      <c r="AQ3" s="85" t="e">
        <f>INDEX('Наше предложение по ПД'!$BS$13:$DR$1048576,VLOOKUP($B$3,'Наше предложение по ПД'!$Z$13:$HW$1048576,42,0),HLOOKUP(AQ$1,'Наше предложение по ПД'!$BS$7:$DR$12,5,0))</f>
        <v>#N/A</v>
      </c>
      <c r="AR3" s="85" t="e">
        <f>INDEX('Наше предложение по ПД'!$BS$13:$DR$1048576,VLOOKUP($B$3,'Наше предложение по ПД'!$Z$13:$HW$1048576,42,0),HLOOKUP(AR$1,'Наше предложение по ПД'!$BS$7:$DR$12,5,0))</f>
        <v>#N/A</v>
      </c>
      <c r="AS3" s="85" t="e">
        <f>INDEX('Наше предложение по ПД'!$BS$13:$DR$1048576,VLOOKUP($B$3,'Наше предложение по ПД'!$Z$13:$HW$1048576,42,0),HLOOKUP(AS$1,'Наше предложение по ПД'!$BS$7:$DR$12,5,0))</f>
        <v>#N/A</v>
      </c>
      <c r="AT3" s="85" t="e">
        <f>INDEX('Наше предложение по ПД'!$BS$13:$DR$1048576,VLOOKUP($B$3,'Наше предложение по ПД'!$Z$13:$HW$1048576,42,0),HLOOKUP(AT$1,'Наше предложение по ПД'!$BS$7:$DR$12,5,0))</f>
        <v>#N/A</v>
      </c>
      <c r="AU3" s="85" t="e">
        <f>INDEX('Наше предложение по ПД'!$BS$13:$DR$1048576,VLOOKUP($B$3,'Наше предложение по ПД'!$Z$13:$HW$1048576,42,0),HLOOKUP(AU$1,'Наше предложение по ПД'!$BS$7:$DR$12,5,0))</f>
        <v>#N/A</v>
      </c>
      <c r="AV3" s="85" t="e">
        <f>INDEX('Наше предложение по ПД'!$BS$13:$DR$1048576,VLOOKUP($B$3,'Наше предложение по ПД'!$Z$13:$HW$1048576,42,0),HLOOKUP(AV$1,'Наше предложение по ПД'!$BS$7:$DR$12,5,0))</f>
        <v>#N/A</v>
      </c>
      <c r="AW3" s="85" t="e">
        <f>INDEX('Наше предложение по ПД'!$BS$13:$DR$1048576,VLOOKUP($B$3,'Наше предложение по ПД'!$Z$13:$HW$1048576,42,0),HLOOKUP(AW$1,'Наше предложение по ПД'!$BS$7:$DR$12,5,0))</f>
        <v>#N/A</v>
      </c>
      <c r="AX3" s="85" t="e">
        <f>INDEX('Наше предложение по ПД'!$BS$13:$DR$1048576,VLOOKUP($B$3,'Наше предложение по ПД'!$Z$13:$HW$1048576,42,0),HLOOKUP(AX$1,'Наше предложение по ПД'!$BS$7:$DR$12,5,0))</f>
        <v>#N/A</v>
      </c>
      <c r="AY3" s="85" t="e">
        <f>INDEX('Наше предложение по ПД'!$BS$13:$DR$1048576,VLOOKUP($B$3,'Наше предложение по ПД'!$Z$13:$HW$1048576,42,0),HLOOKUP(AY$1,'Наше предложение по ПД'!$BS$7:$DR$12,5,0))</f>
        <v>#N/A</v>
      </c>
      <c r="AZ3" s="85" t="e">
        <f>INDEX('Наше предложение по ПД'!$BS$13:$DR$1048576,VLOOKUP($B$3,'Наше предложение по ПД'!$Z$13:$HW$1048576,42,0),HLOOKUP(AZ$1,'Наше предложение по ПД'!$BS$7:$DR$12,5,0))</f>
        <v>#N/A</v>
      </c>
      <c r="BA3" s="85" t="e">
        <f>INDEX('Наше предложение по ПД'!$BS$13:$DR$1048576,VLOOKUP($B$3,'Наше предложение по ПД'!$Z$13:$HW$1048576,42,0),HLOOKUP(BA$1,'Наше предложение по ПД'!$BS$7:$DR$12,5,0))</f>
        <v>#N/A</v>
      </c>
      <c r="BB3" s="85" t="e">
        <f>INDEX('Наше предложение по ПД'!$BS$13:$DR$1048576,VLOOKUP($B$3,'Наше предложение по ПД'!$Z$13:$HW$1048576,42,0),HLOOKUP(BB$1,'Наше предложение по ПД'!$BS$7:$DR$12,5,0))</f>
        <v>#N/A</v>
      </c>
      <c r="BC3" s="85" t="e">
        <f>INDEX('Наше предложение по ПД'!$BS$13:$DR$1048576,VLOOKUP($B$3,'Наше предложение по ПД'!$Z$13:$HW$1048576,42,0),HLOOKUP(BC$1,'Наше предложение по ПД'!$BS$7:$DR$12,5,0))</f>
        <v>#N/A</v>
      </c>
      <c r="BD3" s="85" t="e">
        <f>INDEX('Наше предложение по ПД'!$BS$13:$DR$1048576,VLOOKUP($B$3,'Наше предложение по ПД'!$Z$13:$HW$1048576,42,0),HLOOKUP(BD$1,'Наше предложение по ПД'!$BS$7:$DR$12,5,0))</f>
        <v>#N/A</v>
      </c>
    </row>
    <row r="4" spans="1:56">
      <c r="A4" t="s">
        <v>142</v>
      </c>
      <c r="B4" s="83"/>
      <c r="C4" s="83">
        <f>C3+1</f>
        <v>2</v>
      </c>
      <c r="D4" s="105" t="s">
        <v>138</v>
      </c>
      <c r="E4" s="89"/>
      <c r="F4" s="89"/>
      <c r="G4" s="89"/>
      <c r="H4" s="89"/>
      <c r="I4" s="89"/>
      <c r="J4" s="89"/>
      <c r="K4" s="89"/>
      <c r="L4" s="89"/>
      <c r="M4" s="89"/>
      <c r="N4" s="89" t="e">
        <f>INDEX('Наше предложение по ПД'!$DV$13:$FU$1048576,VLOOKUP($B$3,'Наше предложение по ПД'!$Z$13:$HW$1048576,42,0),HLOOKUP(N$1,'Наше предложение по ПД'!$DV$7:$FU$12,5,0))</f>
        <v>#N/A</v>
      </c>
      <c r="O4" s="89" t="e">
        <f>INDEX('Наше предложение по ПД'!$DV$13:$FU$1048576,VLOOKUP($B$3,'Наше предложение по ПД'!$Z$13:$HW$1048576,42,0),HLOOKUP(O$1,'Наше предложение по ПД'!$DV$7:$FU$12,5,0))</f>
        <v>#N/A</v>
      </c>
      <c r="P4" s="89" t="e">
        <f>INDEX('Наше предложение по ПД'!$DV$13:$FU$1048576,VLOOKUP($B$3,'Наше предложение по ПД'!$Z$13:$HW$1048576,42,0),HLOOKUP(P$1,'Наше предложение по ПД'!$DV$7:$FU$12,5,0))</f>
        <v>#N/A</v>
      </c>
      <c r="Q4" s="89" t="e">
        <f>INDEX('Наше предложение по ПД'!$DV$13:$FU$1048576,VLOOKUP($B$3,'Наше предложение по ПД'!$Z$13:$HW$1048576,42,0),HLOOKUP(Q$1,'Наше предложение по ПД'!$DV$7:$FU$12,5,0))</f>
        <v>#N/A</v>
      </c>
      <c r="R4" s="89" t="e">
        <f>INDEX('Наше предложение по ПД'!$DV$13:$FU$1048576,VLOOKUP($B$3,'Наше предложение по ПД'!$Z$13:$HW$1048576,42,0),HLOOKUP(R$1,'Наше предложение по ПД'!$DV$7:$FU$12,5,0))</f>
        <v>#N/A</v>
      </c>
      <c r="S4" s="89" t="e">
        <f>INDEX('Наше предложение по ПД'!$DV$13:$FU$1048576,VLOOKUP($B$3,'Наше предложение по ПД'!$Z$13:$HW$1048576,42,0),HLOOKUP(S$1,'Наше предложение по ПД'!$DV$7:$FU$12,5,0))</f>
        <v>#N/A</v>
      </c>
      <c r="T4" s="89" t="e">
        <f>INDEX('Наше предложение по ПД'!$DV$13:$FU$1048576,VLOOKUP($B$3,'Наше предложение по ПД'!$Z$13:$HW$1048576,42,0),HLOOKUP(T$1,'Наше предложение по ПД'!$DV$7:$FU$12,5,0))</f>
        <v>#N/A</v>
      </c>
      <c r="U4" s="89" t="e">
        <f>INDEX('Наше предложение по ПД'!$DV$13:$FU$1048576,VLOOKUP($B$3,'Наше предложение по ПД'!$Z$13:$HW$1048576,42,0),HLOOKUP(U$1,'Наше предложение по ПД'!$DV$7:$FU$12,5,0))</f>
        <v>#N/A</v>
      </c>
      <c r="V4" s="89" t="e">
        <f>INDEX('Наше предложение по ПД'!$DV$13:$FU$1048576,VLOOKUP($B$3,'Наше предложение по ПД'!$Z$13:$HW$1048576,42,0),HLOOKUP(V$1,'Наше предложение по ПД'!$DV$7:$FU$12,5,0))</f>
        <v>#N/A</v>
      </c>
      <c r="W4" s="89" t="e">
        <f>INDEX('Наше предложение по ПД'!$DV$13:$FU$1048576,VLOOKUP($B$3,'Наше предложение по ПД'!$Z$13:$HW$1048576,42,0),HLOOKUP(W$1,'Наше предложение по ПД'!$DV$7:$FU$12,5,0))</f>
        <v>#N/A</v>
      </c>
      <c r="X4" s="89" t="e">
        <f>INDEX('Наше предложение по ПД'!$DV$13:$FU$1048576,VLOOKUP($B$3,'Наше предложение по ПД'!$Z$13:$HW$1048576,42,0),HLOOKUP(X$1,'Наше предложение по ПД'!$DV$7:$FU$12,5,0))</f>
        <v>#N/A</v>
      </c>
      <c r="Y4" s="89" t="e">
        <f>INDEX('Наше предложение по ПД'!$DV$13:$FU$1048576,VLOOKUP($B$3,'Наше предложение по ПД'!$Z$13:$HW$1048576,42,0),HLOOKUP(Y$1,'Наше предложение по ПД'!$DV$7:$FU$12,5,0))</f>
        <v>#N/A</v>
      </c>
      <c r="Z4" s="89" t="e">
        <f>INDEX('Наше предложение по ПД'!$DV$13:$FU$1048576,VLOOKUP($B$3,'Наше предложение по ПД'!$Z$13:$HW$1048576,42,0),HLOOKUP(Z$1,'Наше предложение по ПД'!$DV$7:$FU$12,5,0))</f>
        <v>#N/A</v>
      </c>
      <c r="AA4" s="89" t="e">
        <f>INDEX('Наше предложение по ПД'!$DV$13:$FU$1048576,VLOOKUP($B$3,'Наше предложение по ПД'!$Z$13:$HW$1048576,42,0),HLOOKUP(AA$1,'Наше предложение по ПД'!$DV$7:$FU$12,5,0))</f>
        <v>#N/A</v>
      </c>
      <c r="AB4" s="89" t="e">
        <f>INDEX('Наше предложение по ПД'!$DV$13:$FU$1048576,VLOOKUP($B$3,'Наше предложение по ПД'!$Z$13:$HW$1048576,42,0),HLOOKUP(AB$1,'Наше предложение по ПД'!$DV$7:$FU$12,5,0))</f>
        <v>#N/A</v>
      </c>
      <c r="AC4" s="89" t="e">
        <f>INDEX('Наше предложение по ПД'!$DV$13:$FU$1048576,VLOOKUP($B$3,'Наше предложение по ПД'!$Z$13:$HW$1048576,42,0),HLOOKUP(AC$1,'Наше предложение по ПД'!$DV$7:$FU$12,5,0))</f>
        <v>#N/A</v>
      </c>
      <c r="AD4" s="89" t="e">
        <f>INDEX('Наше предложение по ПД'!$DV$13:$FU$1048576,VLOOKUP($B$3,'Наше предложение по ПД'!$Z$13:$HW$1048576,42,0),HLOOKUP(AD$1,'Наше предложение по ПД'!$DV$7:$FU$12,5,0))</f>
        <v>#N/A</v>
      </c>
      <c r="AE4" s="89" t="e">
        <f>INDEX('Наше предложение по ПД'!$DV$13:$FU$1048576,VLOOKUP($B$3,'Наше предложение по ПД'!$Z$13:$HW$1048576,42,0),HLOOKUP(AE$1,'Наше предложение по ПД'!$DV$7:$FU$12,5,0))</f>
        <v>#N/A</v>
      </c>
      <c r="AF4" s="89" t="e">
        <f>INDEX('Наше предложение по ПД'!$DV$13:$FU$1048576,VLOOKUP($B$3,'Наше предложение по ПД'!$Z$13:$HW$1048576,42,0),HLOOKUP(AF$1,'Наше предложение по ПД'!$DV$7:$FU$12,5,0))</f>
        <v>#N/A</v>
      </c>
      <c r="AG4" s="89" t="e">
        <f>INDEX('Наше предложение по ПД'!$DV$13:$FU$1048576,VLOOKUP($B$3,'Наше предложение по ПД'!$Z$13:$HW$1048576,42,0),HLOOKUP(AG$1,'Наше предложение по ПД'!$DV$7:$FU$12,5,0))</f>
        <v>#N/A</v>
      </c>
      <c r="AH4" s="89" t="e">
        <f>INDEX('Наше предложение по ПД'!$DV$13:$FU$1048576,VLOOKUP($B$3,'Наше предложение по ПД'!$Z$13:$HW$1048576,42,0),HLOOKUP(AH$1,'Наше предложение по ПД'!$DV$7:$FU$12,5,0))</f>
        <v>#N/A</v>
      </c>
      <c r="AI4" s="89" t="e">
        <f>INDEX('Наше предложение по ПД'!$DV$13:$FU$1048576,VLOOKUP($B$3,'Наше предложение по ПД'!$Z$13:$HW$1048576,42,0),HLOOKUP(AI$1,'Наше предложение по ПД'!$DV$7:$FU$12,5,0))</f>
        <v>#N/A</v>
      </c>
      <c r="AJ4" s="89" t="e">
        <f>INDEX('Наше предложение по ПД'!$DV$13:$FU$1048576,VLOOKUP($B$3,'Наше предложение по ПД'!$Z$13:$HW$1048576,42,0),HLOOKUP(AJ$1,'Наше предложение по ПД'!$DV$7:$FU$12,5,0))</f>
        <v>#N/A</v>
      </c>
      <c r="AK4" s="89" t="e">
        <f>INDEX('Наше предложение по ПД'!$DV$13:$FU$1048576,VLOOKUP($B$3,'Наше предложение по ПД'!$Z$13:$HW$1048576,42,0),HLOOKUP(AK$1,'Наше предложение по ПД'!$DV$7:$FU$12,5,0))</f>
        <v>#N/A</v>
      </c>
      <c r="AL4" s="89" t="e">
        <f>INDEX('Наше предложение по ПД'!$DV$13:$FU$1048576,VLOOKUP($B$3,'Наше предложение по ПД'!$Z$13:$HW$1048576,42,0),HLOOKUP(AL$1,'Наше предложение по ПД'!$DV$7:$FU$12,5,0))</f>
        <v>#N/A</v>
      </c>
      <c r="AM4" s="89" t="e">
        <f>INDEX('Наше предложение по ПД'!$DV$13:$FU$1048576,VLOOKUP($B$3,'Наше предложение по ПД'!$Z$13:$HW$1048576,42,0),HLOOKUP(AM$1,'Наше предложение по ПД'!$DV$7:$FU$12,5,0))</f>
        <v>#N/A</v>
      </c>
      <c r="AN4" s="89" t="e">
        <f>INDEX('Наше предложение по ПД'!$DV$13:$FU$1048576,VLOOKUP($B$3,'Наше предложение по ПД'!$Z$13:$HW$1048576,42,0),HLOOKUP(AN$1,'Наше предложение по ПД'!$DV$7:$FU$12,5,0))</f>
        <v>#N/A</v>
      </c>
      <c r="AO4" s="89" t="e">
        <f>INDEX('Наше предложение по ПД'!$DV$13:$FU$1048576,VLOOKUP($B$3,'Наше предложение по ПД'!$Z$13:$HW$1048576,42,0),HLOOKUP(AO$1,'Наше предложение по ПД'!$DV$7:$FU$12,5,0))</f>
        <v>#N/A</v>
      </c>
      <c r="AP4" s="89" t="e">
        <f>INDEX('Наше предложение по ПД'!$DV$13:$FU$1048576,VLOOKUP($B$3,'Наше предложение по ПД'!$Z$13:$HW$1048576,42,0),HLOOKUP(AP$1,'Наше предложение по ПД'!$DV$7:$FU$12,5,0))</f>
        <v>#N/A</v>
      </c>
      <c r="AQ4" s="89" t="e">
        <f>INDEX('Наше предложение по ПД'!$DV$13:$FU$1048576,VLOOKUP($B$3,'Наше предложение по ПД'!$Z$13:$HW$1048576,42,0),HLOOKUP(AQ$1,'Наше предложение по ПД'!$DV$7:$FU$12,5,0))</f>
        <v>#N/A</v>
      </c>
      <c r="AR4" s="89" t="e">
        <f>INDEX('Наше предложение по ПД'!$DV$13:$FU$1048576,VLOOKUP($B$3,'Наше предложение по ПД'!$Z$13:$HW$1048576,42,0),HLOOKUP(AR$1,'Наше предложение по ПД'!$DV$7:$FU$12,5,0))</f>
        <v>#N/A</v>
      </c>
      <c r="AS4" s="89" t="e">
        <f>INDEX('Наше предложение по ПД'!$DV$13:$FU$1048576,VLOOKUP($B$3,'Наше предложение по ПД'!$Z$13:$HW$1048576,42,0),HLOOKUP(AS$1,'Наше предложение по ПД'!$DV$7:$FU$12,5,0))</f>
        <v>#N/A</v>
      </c>
      <c r="AT4" s="89" t="e">
        <f>INDEX('Наше предложение по ПД'!$DV$13:$FU$1048576,VLOOKUP($B$3,'Наше предложение по ПД'!$Z$13:$HW$1048576,42,0),HLOOKUP(AT$1,'Наше предложение по ПД'!$DV$7:$FU$12,5,0))</f>
        <v>#N/A</v>
      </c>
      <c r="AU4" s="89" t="e">
        <f>INDEX('Наше предложение по ПД'!$DV$13:$FU$1048576,VLOOKUP($B$3,'Наше предложение по ПД'!$Z$13:$HW$1048576,42,0),HLOOKUP(AU$1,'Наше предложение по ПД'!$DV$7:$FU$12,5,0))</f>
        <v>#N/A</v>
      </c>
      <c r="AV4" s="89" t="e">
        <f>INDEX('Наше предложение по ПД'!$DV$13:$FU$1048576,VLOOKUP($B$3,'Наше предложение по ПД'!$Z$13:$HW$1048576,42,0),HLOOKUP(AV$1,'Наше предложение по ПД'!$DV$7:$FU$12,5,0))</f>
        <v>#N/A</v>
      </c>
      <c r="AW4" s="89" t="e">
        <f>INDEX('Наше предложение по ПД'!$DV$13:$FU$1048576,VLOOKUP($B$3,'Наше предложение по ПД'!$Z$13:$HW$1048576,42,0),HLOOKUP(AW$1,'Наше предложение по ПД'!$DV$7:$FU$12,5,0))</f>
        <v>#N/A</v>
      </c>
      <c r="AX4" s="89" t="e">
        <f>INDEX('Наше предложение по ПД'!$DV$13:$FU$1048576,VLOOKUP($B$3,'Наше предложение по ПД'!$Z$13:$HW$1048576,42,0),HLOOKUP(AX$1,'Наше предложение по ПД'!$DV$7:$FU$12,5,0))</f>
        <v>#N/A</v>
      </c>
      <c r="AY4" s="89" t="e">
        <f>INDEX('Наше предложение по ПД'!$DV$13:$FU$1048576,VLOOKUP($B$3,'Наше предложение по ПД'!$Z$13:$HW$1048576,42,0),HLOOKUP(AY$1,'Наше предложение по ПД'!$DV$7:$FU$12,5,0))</f>
        <v>#N/A</v>
      </c>
      <c r="AZ4" s="89" t="e">
        <f>INDEX('Наше предложение по ПД'!$DV$13:$FU$1048576,VLOOKUP($B$3,'Наше предложение по ПД'!$Z$13:$HW$1048576,42,0),HLOOKUP(AZ$1,'Наше предложение по ПД'!$DV$7:$FU$12,5,0))</f>
        <v>#N/A</v>
      </c>
      <c r="BA4" s="89" t="e">
        <f>INDEX('Наше предложение по ПД'!$DV$13:$FU$1048576,VLOOKUP($B$3,'Наше предложение по ПД'!$Z$13:$HW$1048576,42,0),HLOOKUP(BA$1,'Наше предложение по ПД'!$DV$7:$FU$12,5,0))</f>
        <v>#N/A</v>
      </c>
      <c r="BB4" s="89" t="e">
        <f>INDEX('Наше предложение по ПД'!$DV$13:$FU$1048576,VLOOKUP($B$3,'Наше предложение по ПД'!$Z$13:$HW$1048576,42,0),HLOOKUP(BB$1,'Наше предложение по ПД'!$DV$7:$FU$12,5,0))</f>
        <v>#N/A</v>
      </c>
      <c r="BC4" s="89" t="e">
        <f>INDEX('Наше предложение по ПД'!$DV$13:$FU$1048576,VLOOKUP($B$3,'Наше предложение по ПД'!$Z$13:$HW$1048576,42,0),HLOOKUP(BC$1,'Наше предложение по ПД'!$DV$7:$FU$12,5,0))</f>
        <v>#N/A</v>
      </c>
      <c r="BD4" s="90" t="e">
        <f>INDEX('Наше предложение по ПД'!$DV$13:$FU$1048576,VLOOKUP($B$3,'Наше предложение по ПД'!$Z$13:$HW$1048576,42,0),HLOOKUP(BD$1,'Наше предложение по ПД'!$DV$7:$FU$12,5,0))</f>
        <v>#N/A</v>
      </c>
    </row>
    <row r="5" spans="1:56" ht="15.75" thickBot="1">
      <c r="A5" t="s">
        <v>142</v>
      </c>
      <c r="B5" s="84"/>
      <c r="C5" s="84">
        <f t="shared" ref="C5:C11" si="1">C4+1</f>
        <v>3</v>
      </c>
      <c r="D5" s="106" t="s">
        <v>139</v>
      </c>
      <c r="E5" s="87" t="e">
        <f>INDEX('Наше предложение по ПД'!$FX$13:$HW$1048576,VLOOKUP($B$3,'Наше предложение по ПД'!$Z$13:$HW$1048576,42,0),HLOOKUP(E$1,'Наше предложение по ПД'!$FX$7:$HW$12,5,0))</f>
        <v>#N/A</v>
      </c>
      <c r="F5" s="87" t="e">
        <f>INDEX('Наше предложение по ПД'!$FX$13:$HW$1048576,VLOOKUP($B$3,'Наше предложение по ПД'!$Z$13:$HW$1048576,42,0),HLOOKUP(F$1,'Наше предложение по ПД'!$FX$7:$HW$12,5,0))</f>
        <v>#N/A</v>
      </c>
      <c r="G5" s="87" t="e">
        <f>INDEX('Наше предложение по ПД'!$FX$13:$HW$1048576,VLOOKUP($B$3,'Наше предложение по ПД'!$Z$13:$HW$1048576,42,0),HLOOKUP(G$1,'Наше предложение по ПД'!$FX$7:$HW$12,5,0))</f>
        <v>#N/A</v>
      </c>
      <c r="H5" s="87" t="e">
        <f>INDEX('Наше предложение по ПД'!$FX$13:$HW$1048576,VLOOKUP($B$3,'Наше предложение по ПД'!$Z$13:$HW$1048576,42,0),HLOOKUP(H$1,'Наше предложение по ПД'!$FX$7:$HW$12,5,0))</f>
        <v>#N/A</v>
      </c>
      <c r="I5" s="87" t="e">
        <f>INDEX('Наше предложение по ПД'!$FX$13:$HW$1048576,VLOOKUP($B$3,'Наше предложение по ПД'!$Z$13:$HW$1048576,42,0),HLOOKUP(I$1,'Наше предложение по ПД'!$FX$7:$HW$12,5,0))</f>
        <v>#N/A</v>
      </c>
      <c r="J5" s="87" t="e">
        <f>INDEX('Наше предложение по ПД'!$FX$13:$HW$1048576,VLOOKUP($B$3,'Наше предложение по ПД'!$Z$13:$HW$1048576,42,0),HLOOKUP(J$1,'Наше предложение по ПД'!$FX$7:$HW$12,5,0))</f>
        <v>#N/A</v>
      </c>
      <c r="K5" s="87" t="e">
        <f>INDEX('Наше предложение по ПД'!$FX$13:$HW$1048576,VLOOKUP($B$3,'Наше предложение по ПД'!$Z$13:$HW$1048576,42,0),HLOOKUP(K$1,'Наше предложение по ПД'!$FX$7:$HW$12,5,0))</f>
        <v>#N/A</v>
      </c>
      <c r="L5" s="87" t="e">
        <f>INDEX('Наше предложение по ПД'!$FX$13:$HW$1048576,VLOOKUP($B$3,'Наше предложение по ПД'!$Z$13:$HW$1048576,42,0),HLOOKUP(L$1,'Наше предложение по ПД'!$FX$7:$HW$12,5,0))</f>
        <v>#N/A</v>
      </c>
      <c r="M5" s="87" t="e">
        <f>INDEX('Наше предложение по ПД'!$FX$13:$HW$1048576,VLOOKUP($B$3,'Наше предложение по ПД'!$Z$13:$HW$1048576,42,0),HLOOKUP(M$1,'Наше предложение по ПД'!$FX$7:$HW$12,5,0))</f>
        <v>#N/A</v>
      </c>
      <c r="N5" s="87" t="e">
        <f>INDEX('Наше предложение по ПД'!$FX$13:$HW$1048576,VLOOKUP($B$3,'Наше предложение по ПД'!$Z$13:$HW$1048576,42,0),HLOOKUP(N$1,'Наше предложение по ПД'!$FX$7:$HW$12,5,0))</f>
        <v>#N/A</v>
      </c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8"/>
    </row>
    <row r="6" spans="1:56">
      <c r="A6" t="s">
        <v>142</v>
      </c>
      <c r="B6" s="82" t="s">
        <v>131</v>
      </c>
      <c r="C6" s="82">
        <f t="shared" si="1"/>
        <v>4</v>
      </c>
      <c r="D6" s="104" t="s">
        <v>135</v>
      </c>
      <c r="E6" s="85" t="e">
        <f>INDEX('Наше предложение по ПД'!$BS$13:$DR$1048576,VLOOKUP($B$6,'Наше предложение по ПД'!$Z$13:$HW$1048576,42,0),HLOOKUP(E$1,'Наше предложение по ПД'!$BS$7:$DR$12,5,0))</f>
        <v>#N/A</v>
      </c>
      <c r="F6" s="85" t="e">
        <f>INDEX('Наше предложение по ПД'!$BS$13:$DR$1048576,VLOOKUP($B$6,'Наше предложение по ПД'!$Z$13:$HW$1048576,42,0),HLOOKUP(F$1,'Наше предложение по ПД'!$BS$7:$DR$12,5,0))</f>
        <v>#N/A</v>
      </c>
      <c r="G6" s="85" t="e">
        <f>INDEX('Наше предложение по ПД'!$BS$13:$DR$1048576,VLOOKUP($B$6,'Наше предложение по ПД'!$Z$13:$HW$1048576,42,0),HLOOKUP(G$1,'Наше предложение по ПД'!$BS$7:$DR$12,5,0))</f>
        <v>#N/A</v>
      </c>
      <c r="H6" s="85" t="e">
        <f>INDEX('Наше предложение по ПД'!$BS$13:$DR$1048576,VLOOKUP($B$6,'Наше предложение по ПД'!$Z$13:$HW$1048576,42,0),HLOOKUP(H$1,'Наше предложение по ПД'!$BS$7:$DR$12,5,0))</f>
        <v>#N/A</v>
      </c>
      <c r="I6" s="85" t="e">
        <f>INDEX('Наше предложение по ПД'!$BS$13:$DR$1048576,VLOOKUP($B$6,'Наше предложение по ПД'!$Z$13:$HW$1048576,42,0),HLOOKUP(I$1,'Наше предложение по ПД'!$BS$7:$DR$12,5,0))</f>
        <v>#N/A</v>
      </c>
      <c r="J6" s="85" t="e">
        <f>INDEX('Наше предложение по ПД'!$BS$13:$DR$1048576,VLOOKUP($B$6,'Наше предложение по ПД'!$Z$13:$HW$1048576,42,0),HLOOKUP(J$1,'Наше предложение по ПД'!$BS$7:$DR$12,5,0))</f>
        <v>#N/A</v>
      </c>
      <c r="K6" s="85" t="e">
        <f>INDEX('Наше предложение по ПД'!$BS$13:$DR$1048576,VLOOKUP($B$6,'Наше предложение по ПД'!$Z$13:$HW$1048576,42,0),HLOOKUP(K$1,'Наше предложение по ПД'!$BS$7:$DR$12,5,0))</f>
        <v>#N/A</v>
      </c>
      <c r="L6" s="85" t="e">
        <f>INDEX('Наше предложение по ПД'!$BS$13:$DR$1048576,VLOOKUP($B$6,'Наше предложение по ПД'!$Z$13:$HW$1048576,42,0),HLOOKUP(L$1,'Наше предложение по ПД'!$BS$7:$DR$12,5,0))</f>
        <v>#N/A</v>
      </c>
      <c r="M6" s="85" t="e">
        <f>INDEX('Наше предложение по ПД'!$BS$13:$DR$1048576,VLOOKUP($B$6,'Наше предложение по ПД'!$Z$13:$HW$1048576,42,0),HLOOKUP(M$1,'Наше предложение по ПД'!$BS$7:$DR$12,5,0))</f>
        <v>#N/A</v>
      </c>
      <c r="N6" s="85" t="e">
        <f>INDEX('Наше предложение по ПД'!$BS$13:$DR$1048576,VLOOKUP($B$6,'Наше предложение по ПД'!$Z$13:$HW$1048576,42,0),HLOOKUP(N$1,'Наше предложение по ПД'!$BS$7:$DR$12,5,0))</f>
        <v>#N/A</v>
      </c>
      <c r="O6" s="85" t="e">
        <f>INDEX('Наше предложение по ПД'!$BS$13:$DR$1048576,VLOOKUP($B$6,'Наше предложение по ПД'!$Z$13:$HW$1048576,42,0),HLOOKUP(O$1,'Наше предложение по ПД'!$BS$7:$DR$12,5,0))</f>
        <v>#N/A</v>
      </c>
      <c r="P6" s="85" t="e">
        <f>INDEX('Наше предложение по ПД'!$BS$13:$DR$1048576,VLOOKUP($B$6,'Наше предложение по ПД'!$Z$13:$HW$1048576,42,0),HLOOKUP(P$1,'Наше предложение по ПД'!$BS$7:$DR$12,5,0))</f>
        <v>#N/A</v>
      </c>
      <c r="Q6" s="85" t="e">
        <f>INDEX('Наше предложение по ПД'!$BS$13:$DR$1048576,VLOOKUP($B$6,'Наше предложение по ПД'!$Z$13:$HW$1048576,42,0),HLOOKUP(Q$1,'Наше предложение по ПД'!$BS$7:$DR$12,5,0))</f>
        <v>#N/A</v>
      </c>
      <c r="R6" s="85" t="e">
        <f>INDEX('Наше предложение по ПД'!$BS$13:$DR$1048576,VLOOKUP($B$6,'Наше предложение по ПД'!$Z$13:$HW$1048576,42,0),HLOOKUP(R$1,'Наше предложение по ПД'!$BS$7:$DR$12,5,0))</f>
        <v>#N/A</v>
      </c>
      <c r="S6" s="85" t="e">
        <f>INDEX('Наше предложение по ПД'!$BS$13:$DR$1048576,VLOOKUP($B$6,'Наше предложение по ПД'!$Z$13:$HW$1048576,42,0),HLOOKUP(S$1,'Наше предложение по ПД'!$BS$7:$DR$12,5,0))</f>
        <v>#N/A</v>
      </c>
      <c r="T6" s="85" t="e">
        <f>INDEX('Наше предложение по ПД'!$BS$13:$DR$1048576,VLOOKUP($B$6,'Наше предложение по ПД'!$Z$13:$HW$1048576,42,0),HLOOKUP(T$1,'Наше предложение по ПД'!$BS$7:$DR$12,5,0))</f>
        <v>#N/A</v>
      </c>
      <c r="U6" s="85" t="e">
        <f>INDEX('Наше предложение по ПД'!$BS$13:$DR$1048576,VLOOKUP($B$6,'Наше предложение по ПД'!$Z$13:$HW$1048576,42,0),HLOOKUP(U$1,'Наше предложение по ПД'!$BS$7:$DR$12,5,0))</f>
        <v>#N/A</v>
      </c>
      <c r="V6" s="85" t="e">
        <f>INDEX('Наше предложение по ПД'!$BS$13:$DR$1048576,VLOOKUP($B$6,'Наше предложение по ПД'!$Z$13:$HW$1048576,42,0),HLOOKUP(V$1,'Наше предложение по ПД'!$BS$7:$DR$12,5,0))</f>
        <v>#N/A</v>
      </c>
      <c r="W6" s="85" t="e">
        <f>INDEX('Наше предложение по ПД'!$BS$13:$DR$1048576,VLOOKUP($B$6,'Наше предложение по ПД'!$Z$13:$HW$1048576,42,0),HLOOKUP(W$1,'Наше предложение по ПД'!$BS$7:$DR$12,5,0))</f>
        <v>#N/A</v>
      </c>
      <c r="X6" s="85" t="e">
        <f>INDEX('Наше предложение по ПД'!$BS$13:$DR$1048576,VLOOKUP($B$6,'Наше предложение по ПД'!$Z$13:$HW$1048576,42,0),HLOOKUP(X$1,'Наше предложение по ПД'!$BS$7:$DR$12,5,0))</f>
        <v>#N/A</v>
      </c>
      <c r="Y6" s="85" t="e">
        <f>INDEX('Наше предложение по ПД'!$BS$13:$DR$1048576,VLOOKUP($B$6,'Наше предложение по ПД'!$Z$13:$HW$1048576,42,0),HLOOKUP(Y$1,'Наше предложение по ПД'!$BS$7:$DR$12,5,0))</f>
        <v>#N/A</v>
      </c>
      <c r="Z6" s="85" t="e">
        <f>INDEX('Наше предложение по ПД'!$BS$13:$DR$1048576,VLOOKUP($B$6,'Наше предложение по ПД'!$Z$13:$HW$1048576,42,0),HLOOKUP(Z$1,'Наше предложение по ПД'!$BS$7:$DR$12,5,0))</f>
        <v>#N/A</v>
      </c>
      <c r="AA6" s="85" t="e">
        <f>INDEX('Наше предложение по ПД'!$BS$13:$DR$1048576,VLOOKUP($B$6,'Наше предложение по ПД'!$Z$13:$HW$1048576,42,0),HLOOKUP(AA$1,'Наше предложение по ПД'!$BS$7:$DR$12,5,0))</f>
        <v>#N/A</v>
      </c>
      <c r="AB6" s="85" t="e">
        <f>INDEX('Наше предложение по ПД'!$BS$13:$DR$1048576,VLOOKUP($B$6,'Наше предложение по ПД'!$Z$13:$HW$1048576,42,0),HLOOKUP(AB$1,'Наше предложение по ПД'!$BS$7:$DR$12,5,0))</f>
        <v>#N/A</v>
      </c>
      <c r="AC6" s="85" t="e">
        <f>INDEX('Наше предложение по ПД'!$BS$13:$DR$1048576,VLOOKUP($B$6,'Наше предложение по ПД'!$Z$13:$HW$1048576,42,0),HLOOKUP(AC$1,'Наше предложение по ПД'!$BS$7:$DR$12,5,0))</f>
        <v>#N/A</v>
      </c>
      <c r="AD6" s="85" t="e">
        <f>INDEX('Наше предложение по ПД'!$BS$13:$DR$1048576,VLOOKUP($B$6,'Наше предложение по ПД'!$Z$13:$HW$1048576,42,0),HLOOKUP(AD$1,'Наше предложение по ПД'!$BS$7:$DR$12,5,0))</f>
        <v>#N/A</v>
      </c>
      <c r="AE6" s="85" t="e">
        <f>INDEX('Наше предложение по ПД'!$BS$13:$DR$1048576,VLOOKUP($B$6,'Наше предложение по ПД'!$Z$13:$HW$1048576,42,0),HLOOKUP(AE$1,'Наше предложение по ПД'!$BS$7:$DR$12,5,0))</f>
        <v>#N/A</v>
      </c>
      <c r="AF6" s="85" t="e">
        <f>INDEX('Наше предложение по ПД'!$BS$13:$DR$1048576,VLOOKUP($B$6,'Наше предложение по ПД'!$Z$13:$HW$1048576,42,0),HLOOKUP(AF$1,'Наше предложение по ПД'!$BS$7:$DR$12,5,0))</f>
        <v>#N/A</v>
      </c>
      <c r="AG6" s="85" t="e">
        <f>INDEX('Наше предложение по ПД'!$BS$13:$DR$1048576,VLOOKUP($B$6,'Наше предложение по ПД'!$Z$13:$HW$1048576,42,0),HLOOKUP(AG$1,'Наше предложение по ПД'!$BS$7:$DR$12,5,0))</f>
        <v>#N/A</v>
      </c>
      <c r="AH6" s="85" t="e">
        <f>INDEX('Наше предложение по ПД'!$BS$13:$DR$1048576,VLOOKUP($B$6,'Наше предложение по ПД'!$Z$13:$HW$1048576,42,0),HLOOKUP(AH$1,'Наше предложение по ПД'!$BS$7:$DR$12,5,0))</f>
        <v>#N/A</v>
      </c>
      <c r="AI6" s="85" t="e">
        <f>INDEX('Наше предложение по ПД'!$BS$13:$DR$1048576,VLOOKUP($B$6,'Наше предложение по ПД'!$Z$13:$HW$1048576,42,0),HLOOKUP(AI$1,'Наше предложение по ПД'!$BS$7:$DR$12,5,0))</f>
        <v>#N/A</v>
      </c>
      <c r="AJ6" s="85" t="e">
        <f>INDEX('Наше предложение по ПД'!$BS$13:$DR$1048576,VLOOKUP($B$6,'Наше предложение по ПД'!$Z$13:$HW$1048576,42,0),HLOOKUP(AJ$1,'Наше предложение по ПД'!$BS$7:$DR$12,5,0))</f>
        <v>#N/A</v>
      </c>
      <c r="AK6" s="85" t="e">
        <f>INDEX('Наше предложение по ПД'!$BS$13:$DR$1048576,VLOOKUP($B$6,'Наше предложение по ПД'!$Z$13:$HW$1048576,42,0),HLOOKUP(AK$1,'Наше предложение по ПД'!$BS$7:$DR$12,5,0))</f>
        <v>#N/A</v>
      </c>
      <c r="AL6" s="85" t="e">
        <f>INDEX('Наше предложение по ПД'!$BS$13:$DR$1048576,VLOOKUP($B$6,'Наше предложение по ПД'!$Z$13:$HW$1048576,42,0),HLOOKUP(AL$1,'Наше предложение по ПД'!$BS$7:$DR$12,5,0))</f>
        <v>#N/A</v>
      </c>
      <c r="AM6" s="85" t="e">
        <f>INDEX('Наше предложение по ПД'!$BS$13:$DR$1048576,VLOOKUP($B$6,'Наше предложение по ПД'!$Z$13:$HW$1048576,42,0),HLOOKUP(AM$1,'Наше предложение по ПД'!$BS$7:$DR$12,5,0))</f>
        <v>#N/A</v>
      </c>
      <c r="AN6" s="85" t="e">
        <f>INDEX('Наше предложение по ПД'!$BS$13:$DR$1048576,VLOOKUP($B$6,'Наше предложение по ПД'!$Z$13:$HW$1048576,42,0),HLOOKUP(AN$1,'Наше предложение по ПД'!$BS$7:$DR$12,5,0))</f>
        <v>#N/A</v>
      </c>
      <c r="AO6" s="85" t="e">
        <f>INDEX('Наше предложение по ПД'!$BS$13:$DR$1048576,VLOOKUP($B$6,'Наше предложение по ПД'!$Z$13:$HW$1048576,42,0),HLOOKUP(AO$1,'Наше предложение по ПД'!$BS$7:$DR$12,5,0))</f>
        <v>#N/A</v>
      </c>
      <c r="AP6" s="85" t="e">
        <f>INDEX('Наше предложение по ПД'!$BS$13:$DR$1048576,VLOOKUP($B$6,'Наше предложение по ПД'!$Z$13:$HW$1048576,42,0),HLOOKUP(AP$1,'Наше предложение по ПД'!$BS$7:$DR$12,5,0))</f>
        <v>#N/A</v>
      </c>
      <c r="AQ6" s="85" t="e">
        <f>INDEX('Наше предложение по ПД'!$BS$13:$DR$1048576,VLOOKUP($B$6,'Наше предложение по ПД'!$Z$13:$HW$1048576,42,0),HLOOKUP(AQ$1,'Наше предложение по ПД'!$BS$7:$DR$12,5,0))</f>
        <v>#N/A</v>
      </c>
      <c r="AR6" s="85" t="e">
        <f>INDEX('Наше предложение по ПД'!$BS$13:$DR$1048576,VLOOKUP($B$6,'Наше предложение по ПД'!$Z$13:$HW$1048576,42,0),HLOOKUP(AR$1,'Наше предложение по ПД'!$BS$7:$DR$12,5,0))</f>
        <v>#N/A</v>
      </c>
      <c r="AS6" s="85" t="e">
        <f>INDEX('Наше предложение по ПД'!$BS$13:$DR$1048576,VLOOKUP($B$6,'Наше предложение по ПД'!$Z$13:$HW$1048576,42,0),HLOOKUP(AS$1,'Наше предложение по ПД'!$BS$7:$DR$12,5,0))</f>
        <v>#N/A</v>
      </c>
      <c r="AT6" s="85" t="e">
        <f>INDEX('Наше предложение по ПД'!$BS$13:$DR$1048576,VLOOKUP($B$6,'Наше предложение по ПД'!$Z$13:$HW$1048576,42,0),HLOOKUP(AT$1,'Наше предложение по ПД'!$BS$7:$DR$12,5,0))</f>
        <v>#N/A</v>
      </c>
      <c r="AU6" s="85" t="e">
        <f>INDEX('Наше предложение по ПД'!$BS$13:$DR$1048576,VLOOKUP($B$6,'Наше предложение по ПД'!$Z$13:$HW$1048576,42,0),HLOOKUP(AU$1,'Наше предложение по ПД'!$BS$7:$DR$12,5,0))</f>
        <v>#N/A</v>
      </c>
      <c r="AV6" s="85" t="e">
        <f>INDEX('Наше предложение по ПД'!$BS$13:$DR$1048576,VLOOKUP($B$6,'Наше предложение по ПД'!$Z$13:$HW$1048576,42,0),HLOOKUP(AV$1,'Наше предложение по ПД'!$BS$7:$DR$12,5,0))</f>
        <v>#N/A</v>
      </c>
      <c r="AW6" s="85" t="e">
        <f>INDEX('Наше предложение по ПД'!$BS$13:$DR$1048576,VLOOKUP($B$6,'Наше предложение по ПД'!$Z$13:$HW$1048576,42,0),HLOOKUP(AW$1,'Наше предложение по ПД'!$BS$7:$DR$12,5,0))</f>
        <v>#N/A</v>
      </c>
      <c r="AX6" s="85" t="e">
        <f>INDEX('Наше предложение по ПД'!$BS$13:$DR$1048576,VLOOKUP($B$6,'Наше предложение по ПД'!$Z$13:$HW$1048576,42,0),HLOOKUP(AX$1,'Наше предложение по ПД'!$BS$7:$DR$12,5,0))</f>
        <v>#N/A</v>
      </c>
      <c r="AY6" s="85" t="e">
        <f>INDEX('Наше предложение по ПД'!$BS$13:$DR$1048576,VLOOKUP($B$6,'Наше предложение по ПД'!$Z$13:$HW$1048576,42,0),HLOOKUP(AY$1,'Наше предложение по ПД'!$BS$7:$DR$12,5,0))</f>
        <v>#N/A</v>
      </c>
      <c r="AZ6" s="85" t="e">
        <f>INDEX('Наше предложение по ПД'!$BS$13:$DR$1048576,VLOOKUP($B$6,'Наше предложение по ПД'!$Z$13:$HW$1048576,42,0),HLOOKUP(AZ$1,'Наше предложение по ПД'!$BS$7:$DR$12,5,0))</f>
        <v>#N/A</v>
      </c>
      <c r="BA6" s="85" t="e">
        <f>INDEX('Наше предложение по ПД'!$BS$13:$DR$1048576,VLOOKUP($B$6,'Наше предложение по ПД'!$Z$13:$HW$1048576,42,0),HLOOKUP(BA$1,'Наше предложение по ПД'!$BS$7:$DR$12,5,0))</f>
        <v>#N/A</v>
      </c>
      <c r="BB6" s="85" t="e">
        <f>INDEX('Наше предложение по ПД'!$BS$13:$DR$1048576,VLOOKUP($B$6,'Наше предложение по ПД'!$Z$13:$HW$1048576,42,0),HLOOKUP(BB$1,'Наше предложение по ПД'!$BS$7:$DR$12,5,0))</f>
        <v>#N/A</v>
      </c>
      <c r="BC6" s="85" t="e">
        <f>INDEX('Наше предложение по ПД'!$BS$13:$DR$1048576,VLOOKUP($B$6,'Наше предложение по ПД'!$Z$13:$HW$1048576,42,0),HLOOKUP(BC$1,'Наше предложение по ПД'!$BS$7:$DR$12,5,0))</f>
        <v>#N/A</v>
      </c>
      <c r="BD6" s="86" t="e">
        <f>INDEX('Наше предложение по ПД'!$BS$13:$DR$1048576,VLOOKUP($B$6,'Наше предложение по ПД'!$Z$13:$HW$1048576,42,0),HLOOKUP(BD$1,'Наше предложение по ПД'!$BS$7:$DR$12,5,0))</f>
        <v>#N/A</v>
      </c>
    </row>
    <row r="7" spans="1:56">
      <c r="A7" t="s">
        <v>142</v>
      </c>
      <c r="B7" s="83"/>
      <c r="C7" s="83">
        <f t="shared" si="1"/>
        <v>5</v>
      </c>
      <c r="D7" s="105" t="s">
        <v>138</v>
      </c>
      <c r="E7" s="89"/>
      <c r="F7" s="89"/>
      <c r="G7" s="89"/>
      <c r="H7" s="89"/>
      <c r="I7" s="89"/>
      <c r="J7" s="89"/>
      <c r="K7" s="89"/>
      <c r="L7" s="89"/>
      <c r="M7" s="89"/>
      <c r="N7" s="89" t="e">
        <f>INDEX('Наше предложение по ПД'!$DV$13:$FU$1048576,VLOOKUP($B$6,'Наше предложение по ПД'!$Z$13:$HW$1048576,42,0),HLOOKUP(N$1,'Наше предложение по ПД'!$DV$7:$FU$12,5,0))</f>
        <v>#N/A</v>
      </c>
      <c r="O7" s="89" t="e">
        <f>INDEX('Наше предложение по ПД'!$DV$13:$FU$1048576,VLOOKUP($B$6,'Наше предложение по ПД'!$Z$13:$HW$1048576,42,0),HLOOKUP(O$1,'Наше предложение по ПД'!$DV$7:$FU$12,5,0))</f>
        <v>#N/A</v>
      </c>
      <c r="P7" s="89" t="e">
        <f>INDEX('Наше предложение по ПД'!$DV$13:$FU$1048576,VLOOKUP($B$6,'Наше предложение по ПД'!$Z$13:$HW$1048576,42,0),HLOOKUP(P$1,'Наше предложение по ПД'!$DV$7:$FU$12,5,0))</f>
        <v>#N/A</v>
      </c>
      <c r="Q7" s="89" t="e">
        <f>INDEX('Наше предложение по ПД'!$DV$13:$FU$1048576,VLOOKUP($B$6,'Наше предложение по ПД'!$Z$13:$HW$1048576,42,0),HLOOKUP(Q$1,'Наше предложение по ПД'!$DV$7:$FU$12,5,0))</f>
        <v>#N/A</v>
      </c>
      <c r="R7" s="89" t="e">
        <f>INDEX('Наше предложение по ПД'!$DV$13:$FU$1048576,VLOOKUP($B$6,'Наше предложение по ПД'!$Z$13:$HW$1048576,42,0),HLOOKUP(R$1,'Наше предложение по ПД'!$DV$7:$FU$12,5,0))</f>
        <v>#N/A</v>
      </c>
      <c r="S7" s="89" t="e">
        <f>INDEX('Наше предложение по ПД'!$DV$13:$FU$1048576,VLOOKUP($B$6,'Наше предложение по ПД'!$Z$13:$HW$1048576,42,0),HLOOKUP(S$1,'Наше предложение по ПД'!$DV$7:$FU$12,5,0))</f>
        <v>#N/A</v>
      </c>
      <c r="T7" s="89" t="e">
        <f>INDEX('Наше предложение по ПД'!$DV$13:$FU$1048576,VLOOKUP($B$6,'Наше предложение по ПД'!$Z$13:$HW$1048576,42,0),HLOOKUP(T$1,'Наше предложение по ПД'!$DV$7:$FU$12,5,0))</f>
        <v>#N/A</v>
      </c>
      <c r="U7" s="89" t="e">
        <f>INDEX('Наше предложение по ПД'!$DV$13:$FU$1048576,VLOOKUP($B$6,'Наше предложение по ПД'!$Z$13:$HW$1048576,42,0),HLOOKUP(U$1,'Наше предложение по ПД'!$DV$7:$FU$12,5,0))</f>
        <v>#N/A</v>
      </c>
      <c r="V7" s="89" t="e">
        <f>INDEX('Наше предложение по ПД'!$DV$13:$FU$1048576,VLOOKUP($B$6,'Наше предложение по ПД'!$Z$13:$HW$1048576,42,0),HLOOKUP(V$1,'Наше предложение по ПД'!$DV$7:$FU$12,5,0))</f>
        <v>#N/A</v>
      </c>
      <c r="W7" s="89" t="e">
        <f>INDEX('Наше предложение по ПД'!$DV$13:$FU$1048576,VLOOKUP($B$6,'Наше предложение по ПД'!$Z$13:$HW$1048576,42,0),HLOOKUP(W$1,'Наше предложение по ПД'!$DV$7:$FU$12,5,0))</f>
        <v>#N/A</v>
      </c>
      <c r="X7" s="89" t="e">
        <f>INDEX('Наше предложение по ПД'!$DV$13:$FU$1048576,VLOOKUP($B$6,'Наше предложение по ПД'!$Z$13:$HW$1048576,42,0),HLOOKUP(X$1,'Наше предложение по ПД'!$DV$7:$FU$12,5,0))</f>
        <v>#N/A</v>
      </c>
      <c r="Y7" s="89" t="e">
        <f>INDEX('Наше предложение по ПД'!$DV$13:$FU$1048576,VLOOKUP($B$6,'Наше предложение по ПД'!$Z$13:$HW$1048576,42,0),HLOOKUP(Y$1,'Наше предложение по ПД'!$DV$7:$FU$12,5,0))</f>
        <v>#N/A</v>
      </c>
      <c r="Z7" s="89" t="e">
        <f>INDEX('Наше предложение по ПД'!$DV$13:$FU$1048576,VLOOKUP($B$6,'Наше предложение по ПД'!$Z$13:$HW$1048576,42,0),HLOOKUP(Z$1,'Наше предложение по ПД'!$DV$7:$FU$12,5,0))</f>
        <v>#N/A</v>
      </c>
      <c r="AA7" s="89" t="e">
        <f>INDEX('Наше предложение по ПД'!$DV$13:$FU$1048576,VLOOKUP($B$6,'Наше предложение по ПД'!$Z$13:$HW$1048576,42,0),HLOOKUP(AA$1,'Наше предложение по ПД'!$DV$7:$FU$12,5,0))</f>
        <v>#N/A</v>
      </c>
      <c r="AB7" s="89" t="e">
        <f>INDEX('Наше предложение по ПД'!$DV$13:$FU$1048576,VLOOKUP($B$6,'Наше предложение по ПД'!$Z$13:$HW$1048576,42,0),HLOOKUP(AB$1,'Наше предложение по ПД'!$DV$7:$FU$12,5,0))</f>
        <v>#N/A</v>
      </c>
      <c r="AC7" s="89" t="e">
        <f>INDEX('Наше предложение по ПД'!$DV$13:$FU$1048576,VLOOKUP($B$6,'Наше предложение по ПД'!$Z$13:$HW$1048576,42,0),HLOOKUP(AC$1,'Наше предложение по ПД'!$DV$7:$FU$12,5,0))</f>
        <v>#N/A</v>
      </c>
      <c r="AD7" s="89" t="e">
        <f>INDEX('Наше предложение по ПД'!$DV$13:$FU$1048576,VLOOKUP($B$6,'Наше предложение по ПД'!$Z$13:$HW$1048576,42,0),HLOOKUP(AD$1,'Наше предложение по ПД'!$DV$7:$FU$12,5,0))</f>
        <v>#N/A</v>
      </c>
      <c r="AE7" s="89" t="e">
        <f>INDEX('Наше предложение по ПД'!$DV$13:$FU$1048576,VLOOKUP($B$6,'Наше предложение по ПД'!$Z$13:$HW$1048576,42,0),HLOOKUP(AE$1,'Наше предложение по ПД'!$DV$7:$FU$12,5,0))</f>
        <v>#N/A</v>
      </c>
      <c r="AF7" s="89" t="e">
        <f>INDEX('Наше предложение по ПД'!$DV$13:$FU$1048576,VLOOKUP($B$6,'Наше предложение по ПД'!$Z$13:$HW$1048576,42,0),HLOOKUP(AF$1,'Наше предложение по ПД'!$DV$7:$FU$12,5,0))</f>
        <v>#N/A</v>
      </c>
      <c r="AG7" s="89" t="e">
        <f>INDEX('Наше предложение по ПД'!$DV$13:$FU$1048576,VLOOKUP($B$6,'Наше предложение по ПД'!$Z$13:$HW$1048576,42,0),HLOOKUP(AG$1,'Наше предложение по ПД'!$DV$7:$FU$12,5,0))</f>
        <v>#N/A</v>
      </c>
      <c r="AH7" s="89" t="e">
        <f>INDEX('Наше предложение по ПД'!$DV$13:$FU$1048576,VLOOKUP($B$6,'Наше предложение по ПД'!$Z$13:$HW$1048576,42,0),HLOOKUP(AH$1,'Наше предложение по ПД'!$DV$7:$FU$12,5,0))</f>
        <v>#N/A</v>
      </c>
      <c r="AI7" s="89" t="e">
        <f>INDEX('Наше предложение по ПД'!$DV$13:$FU$1048576,VLOOKUP($B$6,'Наше предложение по ПД'!$Z$13:$HW$1048576,42,0),HLOOKUP(AI$1,'Наше предложение по ПД'!$DV$7:$FU$12,5,0))</f>
        <v>#N/A</v>
      </c>
      <c r="AJ7" s="89" t="e">
        <f>INDEX('Наше предложение по ПД'!$DV$13:$FU$1048576,VLOOKUP($B$6,'Наше предложение по ПД'!$Z$13:$HW$1048576,42,0),HLOOKUP(AJ$1,'Наше предложение по ПД'!$DV$7:$FU$12,5,0))</f>
        <v>#N/A</v>
      </c>
      <c r="AK7" s="89" t="e">
        <f>INDEX('Наше предложение по ПД'!$DV$13:$FU$1048576,VLOOKUP($B$6,'Наше предложение по ПД'!$Z$13:$HW$1048576,42,0),HLOOKUP(AK$1,'Наше предложение по ПД'!$DV$7:$FU$12,5,0))</f>
        <v>#N/A</v>
      </c>
      <c r="AL7" s="89" t="e">
        <f>INDEX('Наше предложение по ПД'!$DV$13:$FU$1048576,VLOOKUP($B$6,'Наше предложение по ПД'!$Z$13:$HW$1048576,42,0),HLOOKUP(AL$1,'Наше предложение по ПД'!$DV$7:$FU$12,5,0))</f>
        <v>#N/A</v>
      </c>
      <c r="AM7" s="89" t="e">
        <f>INDEX('Наше предложение по ПД'!$DV$13:$FU$1048576,VLOOKUP($B$6,'Наше предложение по ПД'!$Z$13:$HW$1048576,42,0),HLOOKUP(AM$1,'Наше предложение по ПД'!$DV$7:$FU$12,5,0))</f>
        <v>#N/A</v>
      </c>
      <c r="AN7" s="89" t="e">
        <f>INDEX('Наше предложение по ПД'!$DV$13:$FU$1048576,VLOOKUP($B$6,'Наше предложение по ПД'!$Z$13:$HW$1048576,42,0),HLOOKUP(AN$1,'Наше предложение по ПД'!$DV$7:$FU$12,5,0))</f>
        <v>#N/A</v>
      </c>
      <c r="AO7" s="89" t="e">
        <f>INDEX('Наше предложение по ПД'!$DV$13:$FU$1048576,VLOOKUP($B$6,'Наше предложение по ПД'!$Z$13:$HW$1048576,42,0),HLOOKUP(AO$1,'Наше предложение по ПД'!$DV$7:$FU$12,5,0))</f>
        <v>#N/A</v>
      </c>
      <c r="AP7" s="89" t="e">
        <f>INDEX('Наше предложение по ПД'!$DV$13:$FU$1048576,VLOOKUP($B$6,'Наше предложение по ПД'!$Z$13:$HW$1048576,42,0),HLOOKUP(AP$1,'Наше предложение по ПД'!$DV$7:$FU$12,5,0))</f>
        <v>#N/A</v>
      </c>
      <c r="AQ7" s="89" t="e">
        <f>INDEX('Наше предложение по ПД'!$DV$13:$FU$1048576,VLOOKUP($B$6,'Наше предложение по ПД'!$Z$13:$HW$1048576,42,0),HLOOKUP(AQ$1,'Наше предложение по ПД'!$DV$7:$FU$12,5,0))</f>
        <v>#N/A</v>
      </c>
      <c r="AR7" s="89" t="e">
        <f>INDEX('Наше предложение по ПД'!$DV$13:$FU$1048576,VLOOKUP($B$6,'Наше предложение по ПД'!$Z$13:$HW$1048576,42,0),HLOOKUP(AR$1,'Наше предложение по ПД'!$DV$7:$FU$12,5,0))</f>
        <v>#N/A</v>
      </c>
      <c r="AS7" s="89" t="e">
        <f>INDEX('Наше предложение по ПД'!$DV$13:$FU$1048576,VLOOKUP($B$6,'Наше предложение по ПД'!$Z$13:$HW$1048576,42,0),HLOOKUP(AS$1,'Наше предложение по ПД'!$DV$7:$FU$12,5,0))</f>
        <v>#N/A</v>
      </c>
      <c r="AT7" s="89" t="e">
        <f>INDEX('Наше предложение по ПД'!$DV$13:$FU$1048576,VLOOKUP($B$6,'Наше предложение по ПД'!$Z$13:$HW$1048576,42,0),HLOOKUP(AT$1,'Наше предложение по ПД'!$DV$7:$FU$12,5,0))</f>
        <v>#N/A</v>
      </c>
      <c r="AU7" s="89" t="e">
        <f>INDEX('Наше предложение по ПД'!$DV$13:$FU$1048576,VLOOKUP($B$6,'Наше предложение по ПД'!$Z$13:$HW$1048576,42,0),HLOOKUP(AU$1,'Наше предложение по ПД'!$DV$7:$FU$12,5,0))</f>
        <v>#N/A</v>
      </c>
      <c r="AV7" s="89" t="e">
        <f>INDEX('Наше предложение по ПД'!$DV$13:$FU$1048576,VLOOKUP($B$6,'Наше предложение по ПД'!$Z$13:$HW$1048576,42,0),HLOOKUP(AV$1,'Наше предложение по ПД'!$DV$7:$FU$12,5,0))</f>
        <v>#N/A</v>
      </c>
      <c r="AW7" s="89" t="e">
        <f>INDEX('Наше предложение по ПД'!$DV$13:$FU$1048576,VLOOKUP($B$6,'Наше предложение по ПД'!$Z$13:$HW$1048576,42,0),HLOOKUP(AW$1,'Наше предложение по ПД'!$DV$7:$FU$12,5,0))</f>
        <v>#N/A</v>
      </c>
      <c r="AX7" s="89" t="e">
        <f>INDEX('Наше предложение по ПД'!$DV$13:$FU$1048576,VLOOKUP($B$6,'Наше предложение по ПД'!$Z$13:$HW$1048576,42,0),HLOOKUP(AX$1,'Наше предложение по ПД'!$DV$7:$FU$12,5,0))</f>
        <v>#N/A</v>
      </c>
      <c r="AY7" s="89" t="e">
        <f>INDEX('Наше предложение по ПД'!$DV$13:$FU$1048576,VLOOKUP($B$6,'Наше предложение по ПД'!$Z$13:$HW$1048576,42,0),HLOOKUP(AY$1,'Наше предложение по ПД'!$DV$7:$FU$12,5,0))</f>
        <v>#N/A</v>
      </c>
      <c r="AZ7" s="89" t="e">
        <f>INDEX('Наше предложение по ПД'!$DV$13:$FU$1048576,VLOOKUP($B$6,'Наше предложение по ПД'!$Z$13:$HW$1048576,42,0),HLOOKUP(AZ$1,'Наше предложение по ПД'!$DV$7:$FU$12,5,0))</f>
        <v>#N/A</v>
      </c>
      <c r="BA7" s="89" t="e">
        <f>INDEX('Наше предложение по ПД'!$DV$13:$FU$1048576,VLOOKUP($B$6,'Наше предложение по ПД'!$Z$13:$HW$1048576,42,0),HLOOKUP(BA$1,'Наше предложение по ПД'!$DV$7:$FU$12,5,0))</f>
        <v>#N/A</v>
      </c>
      <c r="BB7" s="89" t="e">
        <f>INDEX('Наше предложение по ПД'!$DV$13:$FU$1048576,VLOOKUP($B$6,'Наше предложение по ПД'!$Z$13:$HW$1048576,42,0),HLOOKUP(BB$1,'Наше предложение по ПД'!$DV$7:$FU$12,5,0))</f>
        <v>#N/A</v>
      </c>
      <c r="BC7" s="89" t="e">
        <f>INDEX('Наше предложение по ПД'!$DV$13:$FU$1048576,VLOOKUP($B$6,'Наше предложение по ПД'!$Z$13:$HW$1048576,42,0),HLOOKUP(BC$1,'Наше предложение по ПД'!$DV$7:$FU$12,5,0))</f>
        <v>#N/A</v>
      </c>
      <c r="BD7" s="90" t="e">
        <f>INDEX('Наше предложение по ПД'!$DV$13:$FU$1048576,VLOOKUP($B$6,'Наше предложение по ПД'!$Z$13:$HW$1048576,42,0),HLOOKUP(BD$1,'Наше предложение по ПД'!$DV$7:$FU$12,5,0))</f>
        <v>#N/A</v>
      </c>
    </row>
    <row r="8" spans="1:56" ht="15.75" thickBot="1">
      <c r="A8" t="s">
        <v>142</v>
      </c>
      <c r="B8" s="84"/>
      <c r="C8" s="84">
        <f t="shared" si="1"/>
        <v>6</v>
      </c>
      <c r="D8" s="106" t="s">
        <v>139</v>
      </c>
      <c r="E8" s="87" t="e">
        <f>INDEX('Наше предложение по ПД'!$FX$13:$HW$1048576,VLOOKUP($B$6,'Наше предложение по ПД'!$Z$13:$HW$1048576,42,0),HLOOKUP(E$1,'Наше предложение по ПД'!$FX$7:$HW$12,5,0))</f>
        <v>#N/A</v>
      </c>
      <c r="F8" s="87" t="e">
        <f>INDEX('Наше предложение по ПД'!$FX$13:$HW$1048576,VLOOKUP($B$6,'Наше предложение по ПД'!$Z$13:$HW$1048576,42,0),HLOOKUP(F$1,'Наше предложение по ПД'!$FX$7:$HW$12,5,0))</f>
        <v>#N/A</v>
      </c>
      <c r="G8" s="87" t="e">
        <f>INDEX('Наше предложение по ПД'!$FX$13:$HW$1048576,VLOOKUP($B$6,'Наше предложение по ПД'!$Z$13:$HW$1048576,42,0),HLOOKUP(G$1,'Наше предложение по ПД'!$FX$7:$HW$12,5,0))</f>
        <v>#N/A</v>
      </c>
      <c r="H8" s="87" t="e">
        <f>INDEX('Наше предложение по ПД'!$FX$13:$HW$1048576,VLOOKUP($B$6,'Наше предложение по ПД'!$Z$13:$HW$1048576,42,0),HLOOKUP(H$1,'Наше предложение по ПД'!$FX$7:$HW$12,5,0))</f>
        <v>#N/A</v>
      </c>
      <c r="I8" s="87" t="e">
        <f>INDEX('Наше предложение по ПД'!$FX$13:$HW$1048576,VLOOKUP($B$6,'Наше предложение по ПД'!$Z$13:$HW$1048576,42,0),HLOOKUP(I$1,'Наше предложение по ПД'!$FX$7:$HW$12,5,0))</f>
        <v>#N/A</v>
      </c>
      <c r="J8" s="87" t="e">
        <f>INDEX('Наше предложение по ПД'!$FX$13:$HW$1048576,VLOOKUP($B$6,'Наше предложение по ПД'!$Z$13:$HW$1048576,42,0),HLOOKUP(J$1,'Наше предложение по ПД'!$FX$7:$HW$12,5,0))</f>
        <v>#N/A</v>
      </c>
      <c r="K8" s="87" t="e">
        <f>INDEX('Наше предложение по ПД'!$FX$13:$HW$1048576,VLOOKUP($B$6,'Наше предложение по ПД'!$Z$13:$HW$1048576,42,0),HLOOKUP(K$1,'Наше предложение по ПД'!$FX$7:$HW$12,5,0))</f>
        <v>#N/A</v>
      </c>
      <c r="L8" s="87" t="e">
        <f>INDEX('Наше предложение по ПД'!$FX$13:$HW$1048576,VLOOKUP($B$6,'Наше предложение по ПД'!$Z$13:$HW$1048576,42,0),HLOOKUP(L$1,'Наше предложение по ПД'!$FX$7:$HW$12,5,0))</f>
        <v>#N/A</v>
      </c>
      <c r="M8" s="87" t="e">
        <f>INDEX('Наше предложение по ПД'!$FX$13:$HW$1048576,VLOOKUP($B$6,'Наше предложение по ПД'!$Z$13:$HW$1048576,42,0),HLOOKUP(M$1,'Наше предложение по ПД'!$FX$7:$HW$12,5,0))</f>
        <v>#N/A</v>
      </c>
      <c r="N8" s="87" t="e">
        <f>INDEX('Наше предложение по ПД'!$FX$13:$HW$1048576,VLOOKUP($B$6,'Наше предложение по ПД'!$Z$13:$HW$1048576,42,0),HLOOKUP(N$1,'Наше предложение по ПД'!$FX$7:$HW$12,5,0))</f>
        <v>#N/A</v>
      </c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7"/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  <c r="BC8" s="87"/>
      <c r="BD8" s="88"/>
    </row>
    <row r="9" spans="1:56">
      <c r="A9" t="s">
        <v>142</v>
      </c>
      <c r="B9" s="82" t="s">
        <v>134</v>
      </c>
      <c r="C9" s="82">
        <f t="shared" si="1"/>
        <v>7</v>
      </c>
      <c r="D9" s="104" t="s">
        <v>135</v>
      </c>
      <c r="E9" s="85" t="e">
        <f>INDEX('Наше предложение по ПД'!$BS$13:$DR$1048576,VLOOKUP($B$9,'Наше предложение по ПД'!$Z$13:$HW$1048576,42,0),HLOOKUP(E$1,'Наше предложение по ПД'!$BS$7:$DR$12,5,0))</f>
        <v>#N/A</v>
      </c>
      <c r="F9" s="85" t="e">
        <f>INDEX('Наше предложение по ПД'!$BS$13:$DR$1048576,VLOOKUP($B$9,'Наше предложение по ПД'!$Z$13:$HW$1048576,42,0),HLOOKUP(F$1,'Наше предложение по ПД'!$BS$7:$DR$12,5,0))</f>
        <v>#N/A</v>
      </c>
      <c r="G9" s="85" t="e">
        <f>INDEX('Наше предложение по ПД'!$BS$13:$DR$1048576,VLOOKUP($B$9,'Наше предложение по ПД'!$Z$13:$HW$1048576,42,0),HLOOKUP(G$1,'Наше предложение по ПД'!$BS$7:$DR$12,5,0))</f>
        <v>#N/A</v>
      </c>
      <c r="H9" s="85" t="e">
        <f>INDEX('Наше предложение по ПД'!$BS$13:$DR$1048576,VLOOKUP($B$9,'Наше предложение по ПД'!$Z$13:$HW$1048576,42,0),HLOOKUP(H$1,'Наше предложение по ПД'!$BS$7:$DR$12,5,0))</f>
        <v>#N/A</v>
      </c>
      <c r="I9" s="85" t="e">
        <f>INDEX('Наше предложение по ПД'!$BS$13:$DR$1048576,VLOOKUP($B$9,'Наше предложение по ПД'!$Z$13:$HW$1048576,42,0),HLOOKUP(I$1,'Наше предложение по ПД'!$BS$7:$DR$12,5,0))</f>
        <v>#N/A</v>
      </c>
      <c r="J9" s="85" t="e">
        <f>INDEX('Наше предложение по ПД'!$BS$13:$DR$1048576,VLOOKUP($B$9,'Наше предложение по ПД'!$Z$13:$HW$1048576,42,0),HLOOKUP(J$1,'Наше предложение по ПД'!$BS$7:$DR$12,5,0))</f>
        <v>#N/A</v>
      </c>
      <c r="K9" s="85" t="e">
        <f>INDEX('Наше предложение по ПД'!$BS$13:$DR$1048576,VLOOKUP($B$9,'Наше предложение по ПД'!$Z$13:$HW$1048576,42,0),HLOOKUP(K$1,'Наше предложение по ПД'!$BS$7:$DR$12,5,0))</f>
        <v>#N/A</v>
      </c>
      <c r="L9" s="85" t="e">
        <f>INDEX('Наше предложение по ПД'!$BS$13:$DR$1048576,VLOOKUP($B$9,'Наше предложение по ПД'!$Z$13:$HW$1048576,42,0),HLOOKUP(L$1,'Наше предложение по ПД'!$BS$7:$DR$12,5,0))</f>
        <v>#N/A</v>
      </c>
      <c r="M9" s="85" t="e">
        <f>INDEX('Наше предложение по ПД'!$BS$13:$DR$1048576,VLOOKUP($B$9,'Наше предложение по ПД'!$Z$13:$HW$1048576,42,0),HLOOKUP(M$1,'Наше предложение по ПД'!$BS$7:$DR$12,5,0))</f>
        <v>#N/A</v>
      </c>
      <c r="N9" s="85" t="e">
        <f>INDEX('Наше предложение по ПД'!$BS$13:$DR$1048576,VLOOKUP($B$9,'Наше предложение по ПД'!$Z$13:$HW$1048576,42,0),HLOOKUP(N$1,'Наше предложение по ПД'!$BS$7:$DR$12,5,0))</f>
        <v>#N/A</v>
      </c>
      <c r="O9" s="85" t="e">
        <f>INDEX('Наше предложение по ПД'!$BS$13:$DR$1048576,VLOOKUP($B$9,'Наше предложение по ПД'!$Z$13:$HW$1048576,42,0),HLOOKUP(O$1,'Наше предложение по ПД'!$BS$7:$DR$12,5,0))</f>
        <v>#N/A</v>
      </c>
      <c r="P9" s="85" t="e">
        <f>INDEX('Наше предложение по ПД'!$BS$13:$DR$1048576,VLOOKUP($B$9,'Наше предложение по ПД'!$Z$13:$HW$1048576,42,0),HLOOKUP(P$1,'Наше предложение по ПД'!$BS$7:$DR$12,5,0))</f>
        <v>#N/A</v>
      </c>
      <c r="Q9" s="85" t="e">
        <f>INDEX('Наше предложение по ПД'!$BS$13:$DR$1048576,VLOOKUP($B$9,'Наше предложение по ПД'!$Z$13:$HW$1048576,42,0),HLOOKUP(Q$1,'Наше предложение по ПД'!$BS$7:$DR$12,5,0))</f>
        <v>#N/A</v>
      </c>
      <c r="R9" s="85" t="e">
        <f>INDEX('Наше предложение по ПД'!$BS$13:$DR$1048576,VLOOKUP($B$9,'Наше предложение по ПД'!$Z$13:$HW$1048576,42,0),HLOOKUP(R$1,'Наше предложение по ПД'!$BS$7:$DR$12,5,0))</f>
        <v>#N/A</v>
      </c>
      <c r="S9" s="85" t="e">
        <f>INDEX('Наше предложение по ПД'!$BS$13:$DR$1048576,VLOOKUP($B$9,'Наше предложение по ПД'!$Z$13:$HW$1048576,42,0),HLOOKUP(S$1,'Наше предложение по ПД'!$BS$7:$DR$12,5,0))</f>
        <v>#N/A</v>
      </c>
      <c r="T9" s="85" t="e">
        <f>INDEX('Наше предложение по ПД'!$BS$13:$DR$1048576,VLOOKUP($B$9,'Наше предложение по ПД'!$Z$13:$HW$1048576,42,0),HLOOKUP(T$1,'Наше предложение по ПД'!$BS$7:$DR$12,5,0))</f>
        <v>#N/A</v>
      </c>
      <c r="U9" s="85" t="e">
        <f>INDEX('Наше предложение по ПД'!$BS$13:$DR$1048576,VLOOKUP($B$9,'Наше предложение по ПД'!$Z$13:$HW$1048576,42,0),HLOOKUP(U$1,'Наше предложение по ПД'!$BS$7:$DR$12,5,0))</f>
        <v>#N/A</v>
      </c>
      <c r="V9" s="85" t="e">
        <f>INDEX('Наше предложение по ПД'!$BS$13:$DR$1048576,VLOOKUP($B$9,'Наше предложение по ПД'!$Z$13:$HW$1048576,42,0),HLOOKUP(V$1,'Наше предложение по ПД'!$BS$7:$DR$12,5,0))</f>
        <v>#N/A</v>
      </c>
      <c r="W9" s="85" t="e">
        <f>INDEX('Наше предложение по ПД'!$BS$13:$DR$1048576,VLOOKUP($B$9,'Наше предложение по ПД'!$Z$13:$HW$1048576,42,0),HLOOKUP(W$1,'Наше предложение по ПД'!$BS$7:$DR$12,5,0))</f>
        <v>#N/A</v>
      </c>
      <c r="X9" s="85" t="e">
        <f>INDEX('Наше предложение по ПД'!$BS$13:$DR$1048576,VLOOKUP($B$9,'Наше предложение по ПД'!$Z$13:$HW$1048576,42,0),HLOOKUP(X$1,'Наше предложение по ПД'!$BS$7:$DR$12,5,0))</f>
        <v>#N/A</v>
      </c>
      <c r="Y9" s="85" t="e">
        <f>INDEX('Наше предложение по ПД'!$BS$13:$DR$1048576,VLOOKUP($B$9,'Наше предложение по ПД'!$Z$13:$HW$1048576,42,0),HLOOKUP(Y$1,'Наше предложение по ПД'!$BS$7:$DR$12,5,0))</f>
        <v>#N/A</v>
      </c>
      <c r="Z9" s="85" t="e">
        <f>INDEX('Наше предложение по ПД'!$BS$13:$DR$1048576,VLOOKUP($B$9,'Наше предложение по ПД'!$Z$13:$HW$1048576,42,0),HLOOKUP(Z$1,'Наше предложение по ПД'!$BS$7:$DR$12,5,0))</f>
        <v>#N/A</v>
      </c>
      <c r="AA9" s="85" t="e">
        <f>INDEX('Наше предложение по ПД'!$BS$13:$DR$1048576,VLOOKUP($B$9,'Наше предложение по ПД'!$Z$13:$HW$1048576,42,0),HLOOKUP(AA$1,'Наше предложение по ПД'!$BS$7:$DR$12,5,0))</f>
        <v>#N/A</v>
      </c>
      <c r="AB9" s="85" t="e">
        <f>INDEX('Наше предложение по ПД'!$BS$13:$DR$1048576,VLOOKUP($B$9,'Наше предложение по ПД'!$Z$13:$HW$1048576,42,0),HLOOKUP(AB$1,'Наше предложение по ПД'!$BS$7:$DR$12,5,0))</f>
        <v>#N/A</v>
      </c>
      <c r="AC9" s="85" t="e">
        <f>INDEX('Наше предложение по ПД'!$BS$13:$DR$1048576,VLOOKUP($B$9,'Наше предложение по ПД'!$Z$13:$HW$1048576,42,0),HLOOKUP(AC$1,'Наше предложение по ПД'!$BS$7:$DR$12,5,0))</f>
        <v>#N/A</v>
      </c>
      <c r="AD9" s="85" t="e">
        <f>INDEX('Наше предложение по ПД'!$BS$13:$DR$1048576,VLOOKUP($B$9,'Наше предложение по ПД'!$Z$13:$HW$1048576,42,0),HLOOKUP(AD$1,'Наше предложение по ПД'!$BS$7:$DR$12,5,0))</f>
        <v>#N/A</v>
      </c>
      <c r="AE9" s="85" t="e">
        <f>INDEX('Наше предложение по ПД'!$BS$13:$DR$1048576,VLOOKUP($B$9,'Наше предложение по ПД'!$Z$13:$HW$1048576,42,0),HLOOKUP(AE$1,'Наше предложение по ПД'!$BS$7:$DR$12,5,0))</f>
        <v>#N/A</v>
      </c>
      <c r="AF9" s="85" t="e">
        <f>INDEX('Наше предложение по ПД'!$BS$13:$DR$1048576,VLOOKUP($B$9,'Наше предложение по ПД'!$Z$13:$HW$1048576,42,0),HLOOKUP(AF$1,'Наше предложение по ПД'!$BS$7:$DR$12,5,0))</f>
        <v>#N/A</v>
      </c>
      <c r="AG9" s="85" t="e">
        <f>INDEX('Наше предложение по ПД'!$BS$13:$DR$1048576,VLOOKUP($B$9,'Наше предложение по ПД'!$Z$13:$HW$1048576,42,0),HLOOKUP(AG$1,'Наше предложение по ПД'!$BS$7:$DR$12,5,0))</f>
        <v>#N/A</v>
      </c>
      <c r="AH9" s="85" t="e">
        <f>INDEX('Наше предложение по ПД'!$BS$13:$DR$1048576,VLOOKUP($B$9,'Наше предложение по ПД'!$Z$13:$HW$1048576,42,0),HLOOKUP(AH$1,'Наше предложение по ПД'!$BS$7:$DR$12,5,0))</f>
        <v>#N/A</v>
      </c>
      <c r="AI9" s="85" t="e">
        <f>INDEX('Наше предложение по ПД'!$BS$13:$DR$1048576,VLOOKUP($B$9,'Наше предложение по ПД'!$Z$13:$HW$1048576,42,0),HLOOKUP(AI$1,'Наше предложение по ПД'!$BS$7:$DR$12,5,0))</f>
        <v>#N/A</v>
      </c>
      <c r="AJ9" s="85" t="e">
        <f>INDEX('Наше предложение по ПД'!$BS$13:$DR$1048576,VLOOKUP($B$9,'Наше предложение по ПД'!$Z$13:$HW$1048576,42,0),HLOOKUP(AJ$1,'Наше предложение по ПД'!$BS$7:$DR$12,5,0))</f>
        <v>#N/A</v>
      </c>
      <c r="AK9" s="85" t="e">
        <f>INDEX('Наше предложение по ПД'!$BS$13:$DR$1048576,VLOOKUP($B$9,'Наше предложение по ПД'!$Z$13:$HW$1048576,42,0),HLOOKUP(AK$1,'Наше предложение по ПД'!$BS$7:$DR$12,5,0))</f>
        <v>#N/A</v>
      </c>
      <c r="AL9" s="85" t="e">
        <f>INDEX('Наше предложение по ПД'!$BS$13:$DR$1048576,VLOOKUP($B$9,'Наше предложение по ПД'!$Z$13:$HW$1048576,42,0),HLOOKUP(AL$1,'Наше предложение по ПД'!$BS$7:$DR$12,5,0))</f>
        <v>#N/A</v>
      </c>
      <c r="AM9" s="85" t="e">
        <f>INDEX('Наше предложение по ПД'!$BS$13:$DR$1048576,VLOOKUP($B$9,'Наше предложение по ПД'!$Z$13:$HW$1048576,42,0),HLOOKUP(AM$1,'Наше предложение по ПД'!$BS$7:$DR$12,5,0))</f>
        <v>#N/A</v>
      </c>
      <c r="AN9" s="85" t="e">
        <f>INDEX('Наше предложение по ПД'!$BS$13:$DR$1048576,VLOOKUP($B$9,'Наше предложение по ПД'!$Z$13:$HW$1048576,42,0),HLOOKUP(AN$1,'Наше предложение по ПД'!$BS$7:$DR$12,5,0))</f>
        <v>#N/A</v>
      </c>
      <c r="AO9" s="85" t="e">
        <f>INDEX('Наше предложение по ПД'!$BS$13:$DR$1048576,VLOOKUP($B$9,'Наше предложение по ПД'!$Z$13:$HW$1048576,42,0),HLOOKUP(AO$1,'Наше предложение по ПД'!$BS$7:$DR$12,5,0))</f>
        <v>#N/A</v>
      </c>
      <c r="AP9" s="85" t="e">
        <f>INDEX('Наше предложение по ПД'!$BS$13:$DR$1048576,VLOOKUP($B$9,'Наше предложение по ПД'!$Z$13:$HW$1048576,42,0),HLOOKUP(AP$1,'Наше предложение по ПД'!$BS$7:$DR$12,5,0))</f>
        <v>#N/A</v>
      </c>
      <c r="AQ9" s="85" t="e">
        <f>INDEX('Наше предложение по ПД'!$BS$13:$DR$1048576,VLOOKUP($B$9,'Наше предложение по ПД'!$Z$13:$HW$1048576,42,0),HLOOKUP(AQ$1,'Наше предложение по ПД'!$BS$7:$DR$12,5,0))</f>
        <v>#N/A</v>
      </c>
      <c r="AR9" s="85" t="e">
        <f>INDEX('Наше предложение по ПД'!$BS$13:$DR$1048576,VLOOKUP($B$9,'Наше предложение по ПД'!$Z$13:$HW$1048576,42,0),HLOOKUP(AR$1,'Наше предложение по ПД'!$BS$7:$DR$12,5,0))</f>
        <v>#N/A</v>
      </c>
      <c r="AS9" s="85" t="e">
        <f>INDEX('Наше предложение по ПД'!$BS$13:$DR$1048576,VLOOKUP($B$9,'Наше предложение по ПД'!$Z$13:$HW$1048576,42,0),HLOOKUP(AS$1,'Наше предложение по ПД'!$BS$7:$DR$12,5,0))</f>
        <v>#N/A</v>
      </c>
      <c r="AT9" s="85" t="e">
        <f>INDEX('Наше предложение по ПД'!$BS$13:$DR$1048576,VLOOKUP($B$9,'Наше предложение по ПД'!$Z$13:$HW$1048576,42,0),HLOOKUP(AT$1,'Наше предложение по ПД'!$BS$7:$DR$12,5,0))</f>
        <v>#N/A</v>
      </c>
      <c r="AU9" s="85" t="e">
        <f>INDEX('Наше предложение по ПД'!$BS$13:$DR$1048576,VLOOKUP($B$9,'Наше предложение по ПД'!$Z$13:$HW$1048576,42,0),HLOOKUP(AU$1,'Наше предложение по ПД'!$BS$7:$DR$12,5,0))</f>
        <v>#N/A</v>
      </c>
      <c r="AV9" s="85" t="e">
        <f>INDEX('Наше предложение по ПД'!$BS$13:$DR$1048576,VLOOKUP($B$9,'Наше предложение по ПД'!$Z$13:$HW$1048576,42,0),HLOOKUP(AV$1,'Наше предложение по ПД'!$BS$7:$DR$12,5,0))</f>
        <v>#N/A</v>
      </c>
      <c r="AW9" s="85" t="e">
        <f>INDEX('Наше предложение по ПД'!$BS$13:$DR$1048576,VLOOKUP($B$9,'Наше предложение по ПД'!$Z$13:$HW$1048576,42,0),HLOOKUP(AW$1,'Наше предложение по ПД'!$BS$7:$DR$12,5,0))</f>
        <v>#N/A</v>
      </c>
      <c r="AX9" s="85" t="e">
        <f>INDEX('Наше предложение по ПД'!$BS$13:$DR$1048576,VLOOKUP($B$9,'Наше предложение по ПД'!$Z$13:$HW$1048576,42,0),HLOOKUP(AX$1,'Наше предложение по ПД'!$BS$7:$DR$12,5,0))</f>
        <v>#N/A</v>
      </c>
      <c r="AY9" s="85" t="e">
        <f>INDEX('Наше предложение по ПД'!$BS$13:$DR$1048576,VLOOKUP($B$9,'Наше предложение по ПД'!$Z$13:$HW$1048576,42,0),HLOOKUP(AY$1,'Наше предложение по ПД'!$BS$7:$DR$12,5,0))</f>
        <v>#N/A</v>
      </c>
      <c r="AZ9" s="85" t="e">
        <f>INDEX('Наше предложение по ПД'!$BS$13:$DR$1048576,VLOOKUP($B$9,'Наше предложение по ПД'!$Z$13:$HW$1048576,42,0),HLOOKUP(AZ$1,'Наше предложение по ПД'!$BS$7:$DR$12,5,0))</f>
        <v>#N/A</v>
      </c>
      <c r="BA9" s="85" t="e">
        <f>INDEX('Наше предложение по ПД'!$BS$13:$DR$1048576,VLOOKUP($B$9,'Наше предложение по ПД'!$Z$13:$HW$1048576,42,0),HLOOKUP(BA$1,'Наше предложение по ПД'!$BS$7:$DR$12,5,0))</f>
        <v>#N/A</v>
      </c>
      <c r="BB9" s="85" t="e">
        <f>INDEX('Наше предложение по ПД'!$BS$13:$DR$1048576,VLOOKUP($B$9,'Наше предложение по ПД'!$Z$13:$HW$1048576,42,0),HLOOKUP(BB$1,'Наше предложение по ПД'!$BS$7:$DR$12,5,0))</f>
        <v>#N/A</v>
      </c>
      <c r="BC9" s="85" t="e">
        <f>INDEX('Наше предложение по ПД'!$BS$13:$DR$1048576,VLOOKUP($B$9,'Наше предложение по ПД'!$Z$13:$HW$1048576,42,0),HLOOKUP(BC$1,'Наше предложение по ПД'!$BS$7:$DR$12,5,0))</f>
        <v>#N/A</v>
      </c>
      <c r="BD9" s="86" t="e">
        <f>INDEX('Наше предложение по ПД'!$BS$13:$DR$1048576,VLOOKUP($B$9,'Наше предложение по ПД'!$Z$13:$HW$1048576,42,0),HLOOKUP(BD$1,'Наше предложение по ПД'!$BS$7:$DR$12,5,0))</f>
        <v>#N/A</v>
      </c>
    </row>
    <row r="10" spans="1:56">
      <c r="A10" t="s">
        <v>142</v>
      </c>
      <c r="B10" s="83"/>
      <c r="C10" s="83">
        <f t="shared" si="1"/>
        <v>8</v>
      </c>
      <c r="D10" s="105" t="s">
        <v>138</v>
      </c>
      <c r="E10" s="89"/>
      <c r="F10" s="89"/>
      <c r="G10" s="89"/>
      <c r="H10" s="89"/>
      <c r="I10" s="89"/>
      <c r="J10" s="89"/>
      <c r="K10" s="89"/>
      <c r="L10" s="89"/>
      <c r="M10" s="89"/>
      <c r="N10" s="89" t="e">
        <f>INDEX('Наше предложение по ПД'!$DV$13:$FU$1048576,VLOOKUP($B$9,'Наше предложение по ПД'!$Z$13:$HW$1048576,42,0),HLOOKUP(N$1,'Наше предложение по ПД'!$DV$7:$FU$12,5,0))</f>
        <v>#N/A</v>
      </c>
      <c r="O10" s="89" t="e">
        <f>INDEX('Наше предложение по ПД'!$DV$13:$FU$1048576,VLOOKUP($B$9,'Наше предложение по ПД'!$Z$13:$HW$1048576,42,0),HLOOKUP(O$1,'Наше предложение по ПД'!$DV$7:$FU$12,5,0))</f>
        <v>#N/A</v>
      </c>
      <c r="P10" s="89" t="e">
        <f>INDEX('Наше предложение по ПД'!$DV$13:$FU$1048576,VLOOKUP($B$9,'Наше предложение по ПД'!$Z$13:$HW$1048576,42,0),HLOOKUP(P$1,'Наше предложение по ПД'!$DV$7:$FU$12,5,0))</f>
        <v>#N/A</v>
      </c>
      <c r="Q10" s="89" t="e">
        <f>INDEX('Наше предложение по ПД'!$DV$13:$FU$1048576,VLOOKUP($B$9,'Наше предложение по ПД'!$Z$13:$HW$1048576,42,0),HLOOKUP(Q$1,'Наше предложение по ПД'!$DV$7:$FU$12,5,0))</f>
        <v>#N/A</v>
      </c>
      <c r="R10" s="89" t="e">
        <f>INDEX('Наше предложение по ПД'!$DV$13:$FU$1048576,VLOOKUP($B$9,'Наше предложение по ПД'!$Z$13:$HW$1048576,42,0),HLOOKUP(R$1,'Наше предложение по ПД'!$DV$7:$FU$12,5,0))</f>
        <v>#N/A</v>
      </c>
      <c r="S10" s="89" t="e">
        <f>INDEX('Наше предложение по ПД'!$DV$13:$FU$1048576,VLOOKUP($B$9,'Наше предложение по ПД'!$Z$13:$HW$1048576,42,0),HLOOKUP(S$1,'Наше предложение по ПД'!$DV$7:$FU$12,5,0))</f>
        <v>#N/A</v>
      </c>
      <c r="T10" s="89" t="e">
        <f>INDEX('Наше предложение по ПД'!$DV$13:$FU$1048576,VLOOKUP($B$9,'Наше предложение по ПД'!$Z$13:$HW$1048576,42,0),HLOOKUP(T$1,'Наше предложение по ПД'!$DV$7:$FU$12,5,0))</f>
        <v>#N/A</v>
      </c>
      <c r="U10" s="89" t="e">
        <f>INDEX('Наше предложение по ПД'!$DV$13:$FU$1048576,VLOOKUP($B$9,'Наше предложение по ПД'!$Z$13:$HW$1048576,42,0),HLOOKUP(U$1,'Наше предложение по ПД'!$DV$7:$FU$12,5,0))</f>
        <v>#N/A</v>
      </c>
      <c r="V10" s="89" t="e">
        <f>INDEX('Наше предложение по ПД'!$DV$13:$FU$1048576,VLOOKUP($B$9,'Наше предложение по ПД'!$Z$13:$HW$1048576,42,0),HLOOKUP(V$1,'Наше предложение по ПД'!$DV$7:$FU$12,5,0))</f>
        <v>#N/A</v>
      </c>
      <c r="W10" s="89" t="e">
        <f>INDEX('Наше предложение по ПД'!$DV$13:$FU$1048576,VLOOKUP($B$9,'Наше предложение по ПД'!$Z$13:$HW$1048576,42,0),HLOOKUP(W$1,'Наше предложение по ПД'!$DV$7:$FU$12,5,0))</f>
        <v>#N/A</v>
      </c>
      <c r="X10" s="89" t="e">
        <f>INDEX('Наше предложение по ПД'!$DV$13:$FU$1048576,VLOOKUP($B$9,'Наше предложение по ПД'!$Z$13:$HW$1048576,42,0),HLOOKUP(X$1,'Наше предложение по ПД'!$DV$7:$FU$12,5,0))</f>
        <v>#N/A</v>
      </c>
      <c r="Y10" s="89" t="e">
        <f>INDEX('Наше предложение по ПД'!$DV$13:$FU$1048576,VLOOKUP($B$9,'Наше предложение по ПД'!$Z$13:$HW$1048576,42,0),HLOOKUP(Y$1,'Наше предложение по ПД'!$DV$7:$FU$12,5,0))</f>
        <v>#N/A</v>
      </c>
      <c r="Z10" s="89" t="e">
        <f>INDEX('Наше предложение по ПД'!$DV$13:$FU$1048576,VLOOKUP($B$9,'Наше предложение по ПД'!$Z$13:$HW$1048576,42,0),HLOOKUP(Z$1,'Наше предложение по ПД'!$DV$7:$FU$12,5,0))</f>
        <v>#N/A</v>
      </c>
      <c r="AA10" s="89" t="e">
        <f>INDEX('Наше предложение по ПД'!$DV$13:$FU$1048576,VLOOKUP($B$9,'Наше предложение по ПД'!$Z$13:$HW$1048576,42,0),HLOOKUP(AA$1,'Наше предложение по ПД'!$DV$7:$FU$12,5,0))</f>
        <v>#N/A</v>
      </c>
      <c r="AB10" s="89" t="e">
        <f>INDEX('Наше предложение по ПД'!$DV$13:$FU$1048576,VLOOKUP($B$9,'Наше предложение по ПД'!$Z$13:$HW$1048576,42,0),HLOOKUP(AB$1,'Наше предложение по ПД'!$DV$7:$FU$12,5,0))</f>
        <v>#N/A</v>
      </c>
      <c r="AC10" s="89" t="e">
        <f>INDEX('Наше предложение по ПД'!$DV$13:$FU$1048576,VLOOKUP($B$9,'Наше предложение по ПД'!$Z$13:$HW$1048576,42,0),HLOOKUP(AC$1,'Наше предложение по ПД'!$DV$7:$FU$12,5,0))</f>
        <v>#N/A</v>
      </c>
      <c r="AD10" s="89" t="e">
        <f>INDEX('Наше предложение по ПД'!$DV$13:$FU$1048576,VLOOKUP($B$9,'Наше предложение по ПД'!$Z$13:$HW$1048576,42,0),HLOOKUP(AD$1,'Наше предложение по ПД'!$DV$7:$FU$12,5,0))</f>
        <v>#N/A</v>
      </c>
      <c r="AE10" s="89" t="e">
        <f>INDEX('Наше предложение по ПД'!$DV$13:$FU$1048576,VLOOKUP($B$9,'Наше предложение по ПД'!$Z$13:$HW$1048576,42,0),HLOOKUP(AE$1,'Наше предложение по ПД'!$DV$7:$FU$12,5,0))</f>
        <v>#N/A</v>
      </c>
      <c r="AF10" s="89" t="e">
        <f>INDEX('Наше предложение по ПД'!$DV$13:$FU$1048576,VLOOKUP($B$9,'Наше предложение по ПД'!$Z$13:$HW$1048576,42,0),HLOOKUP(AF$1,'Наше предложение по ПД'!$DV$7:$FU$12,5,0))</f>
        <v>#N/A</v>
      </c>
      <c r="AG10" s="89" t="e">
        <f>INDEX('Наше предложение по ПД'!$DV$13:$FU$1048576,VLOOKUP($B$9,'Наше предложение по ПД'!$Z$13:$HW$1048576,42,0),HLOOKUP(AG$1,'Наше предложение по ПД'!$DV$7:$FU$12,5,0))</f>
        <v>#N/A</v>
      </c>
      <c r="AH10" s="89" t="e">
        <f>INDEX('Наше предложение по ПД'!$DV$13:$FU$1048576,VLOOKUP($B$9,'Наше предложение по ПД'!$Z$13:$HW$1048576,42,0),HLOOKUP(AH$1,'Наше предложение по ПД'!$DV$7:$FU$12,5,0))</f>
        <v>#N/A</v>
      </c>
      <c r="AI10" s="89" t="e">
        <f>INDEX('Наше предложение по ПД'!$DV$13:$FU$1048576,VLOOKUP($B$9,'Наше предложение по ПД'!$Z$13:$HW$1048576,42,0),HLOOKUP(AI$1,'Наше предложение по ПД'!$DV$7:$FU$12,5,0))</f>
        <v>#N/A</v>
      </c>
      <c r="AJ10" s="89" t="e">
        <f>INDEX('Наше предложение по ПД'!$DV$13:$FU$1048576,VLOOKUP($B$9,'Наше предложение по ПД'!$Z$13:$HW$1048576,42,0),HLOOKUP(AJ$1,'Наше предложение по ПД'!$DV$7:$FU$12,5,0))</f>
        <v>#N/A</v>
      </c>
      <c r="AK10" s="89" t="e">
        <f>INDEX('Наше предложение по ПД'!$DV$13:$FU$1048576,VLOOKUP($B$9,'Наше предложение по ПД'!$Z$13:$HW$1048576,42,0),HLOOKUP(AK$1,'Наше предложение по ПД'!$DV$7:$FU$12,5,0))</f>
        <v>#N/A</v>
      </c>
      <c r="AL10" s="89" t="e">
        <f>INDEX('Наше предложение по ПД'!$DV$13:$FU$1048576,VLOOKUP($B$9,'Наше предложение по ПД'!$Z$13:$HW$1048576,42,0),HLOOKUP(AL$1,'Наше предложение по ПД'!$DV$7:$FU$12,5,0))</f>
        <v>#N/A</v>
      </c>
      <c r="AM10" s="89" t="e">
        <f>INDEX('Наше предложение по ПД'!$DV$13:$FU$1048576,VLOOKUP($B$9,'Наше предложение по ПД'!$Z$13:$HW$1048576,42,0),HLOOKUP(AM$1,'Наше предложение по ПД'!$DV$7:$FU$12,5,0))</f>
        <v>#N/A</v>
      </c>
      <c r="AN10" s="89" t="e">
        <f>INDEX('Наше предложение по ПД'!$DV$13:$FU$1048576,VLOOKUP($B$9,'Наше предложение по ПД'!$Z$13:$HW$1048576,42,0),HLOOKUP(AN$1,'Наше предложение по ПД'!$DV$7:$FU$12,5,0))</f>
        <v>#N/A</v>
      </c>
      <c r="AO10" s="89" t="e">
        <f>INDEX('Наше предложение по ПД'!$DV$13:$FU$1048576,VLOOKUP($B$9,'Наше предложение по ПД'!$Z$13:$HW$1048576,42,0),HLOOKUP(AO$1,'Наше предложение по ПД'!$DV$7:$FU$12,5,0))</f>
        <v>#N/A</v>
      </c>
      <c r="AP10" s="89" t="e">
        <f>INDEX('Наше предложение по ПД'!$DV$13:$FU$1048576,VLOOKUP($B$9,'Наше предложение по ПД'!$Z$13:$HW$1048576,42,0),HLOOKUP(AP$1,'Наше предложение по ПД'!$DV$7:$FU$12,5,0))</f>
        <v>#N/A</v>
      </c>
      <c r="AQ10" s="89" t="e">
        <f>INDEX('Наше предложение по ПД'!$DV$13:$FU$1048576,VLOOKUP($B$9,'Наше предложение по ПД'!$Z$13:$HW$1048576,42,0),HLOOKUP(AQ$1,'Наше предложение по ПД'!$DV$7:$FU$12,5,0))</f>
        <v>#N/A</v>
      </c>
      <c r="AR10" s="89" t="e">
        <f>INDEX('Наше предложение по ПД'!$DV$13:$FU$1048576,VLOOKUP($B$9,'Наше предложение по ПД'!$Z$13:$HW$1048576,42,0),HLOOKUP(AR$1,'Наше предложение по ПД'!$DV$7:$FU$12,5,0))</f>
        <v>#N/A</v>
      </c>
      <c r="AS10" s="89" t="e">
        <f>INDEX('Наше предложение по ПД'!$DV$13:$FU$1048576,VLOOKUP($B$9,'Наше предложение по ПД'!$Z$13:$HW$1048576,42,0),HLOOKUP(AS$1,'Наше предложение по ПД'!$DV$7:$FU$12,5,0))</f>
        <v>#N/A</v>
      </c>
      <c r="AT10" s="89" t="e">
        <f>INDEX('Наше предложение по ПД'!$DV$13:$FU$1048576,VLOOKUP($B$9,'Наше предложение по ПД'!$Z$13:$HW$1048576,42,0),HLOOKUP(AT$1,'Наше предложение по ПД'!$DV$7:$FU$12,5,0))</f>
        <v>#N/A</v>
      </c>
      <c r="AU10" s="89" t="e">
        <f>INDEX('Наше предложение по ПД'!$DV$13:$FU$1048576,VLOOKUP($B$9,'Наше предложение по ПД'!$Z$13:$HW$1048576,42,0),HLOOKUP(AU$1,'Наше предложение по ПД'!$DV$7:$FU$12,5,0))</f>
        <v>#N/A</v>
      </c>
      <c r="AV10" s="89" t="e">
        <f>INDEX('Наше предложение по ПД'!$DV$13:$FU$1048576,VLOOKUP($B$9,'Наше предложение по ПД'!$Z$13:$HW$1048576,42,0),HLOOKUP(AV$1,'Наше предложение по ПД'!$DV$7:$FU$12,5,0))</f>
        <v>#N/A</v>
      </c>
      <c r="AW10" s="89" t="e">
        <f>INDEX('Наше предложение по ПД'!$DV$13:$FU$1048576,VLOOKUP($B$9,'Наше предложение по ПД'!$Z$13:$HW$1048576,42,0),HLOOKUP(AW$1,'Наше предложение по ПД'!$DV$7:$FU$12,5,0))</f>
        <v>#N/A</v>
      </c>
      <c r="AX10" s="89" t="e">
        <f>INDEX('Наше предложение по ПД'!$DV$13:$FU$1048576,VLOOKUP($B$9,'Наше предложение по ПД'!$Z$13:$HW$1048576,42,0),HLOOKUP(AX$1,'Наше предложение по ПД'!$DV$7:$FU$12,5,0))</f>
        <v>#N/A</v>
      </c>
      <c r="AY10" s="89" t="e">
        <f>INDEX('Наше предложение по ПД'!$DV$13:$FU$1048576,VLOOKUP($B$9,'Наше предложение по ПД'!$Z$13:$HW$1048576,42,0),HLOOKUP(AY$1,'Наше предложение по ПД'!$DV$7:$FU$12,5,0))</f>
        <v>#N/A</v>
      </c>
      <c r="AZ10" s="89" t="e">
        <f>INDEX('Наше предложение по ПД'!$DV$13:$FU$1048576,VLOOKUP($B$9,'Наше предложение по ПД'!$Z$13:$HW$1048576,42,0),HLOOKUP(AZ$1,'Наше предложение по ПД'!$DV$7:$FU$12,5,0))</f>
        <v>#N/A</v>
      </c>
      <c r="BA10" s="89" t="e">
        <f>INDEX('Наше предложение по ПД'!$DV$13:$FU$1048576,VLOOKUP($B$9,'Наше предложение по ПД'!$Z$13:$HW$1048576,42,0),HLOOKUP(BA$1,'Наше предложение по ПД'!$DV$7:$FU$12,5,0))</f>
        <v>#N/A</v>
      </c>
      <c r="BB10" s="89" t="e">
        <f>INDEX('Наше предложение по ПД'!$DV$13:$FU$1048576,VLOOKUP($B$9,'Наше предложение по ПД'!$Z$13:$HW$1048576,42,0),HLOOKUP(BB$1,'Наше предложение по ПД'!$DV$7:$FU$12,5,0))</f>
        <v>#N/A</v>
      </c>
      <c r="BC10" s="89" t="e">
        <f>INDEX('Наше предложение по ПД'!$DV$13:$FU$1048576,VLOOKUP($B$9,'Наше предложение по ПД'!$Z$13:$HW$1048576,42,0),HLOOKUP(BC$1,'Наше предложение по ПД'!$DV$7:$FU$12,5,0))</f>
        <v>#N/A</v>
      </c>
      <c r="BD10" s="90" t="e">
        <f>INDEX('Наше предложение по ПД'!$DV$13:$FU$1048576,VLOOKUP($B$9,'Наше предложение по ПД'!$Z$13:$HW$1048576,42,0),HLOOKUP(BD$1,'Наше предложение по ПД'!$DV$7:$FU$12,5,0))</f>
        <v>#N/A</v>
      </c>
    </row>
    <row r="11" spans="1:56" ht="15.75" thickBot="1">
      <c r="A11" t="s">
        <v>142</v>
      </c>
      <c r="B11" s="84"/>
      <c r="C11" s="84">
        <f t="shared" si="1"/>
        <v>9</v>
      </c>
      <c r="D11" s="106" t="s">
        <v>139</v>
      </c>
      <c r="E11" s="87" t="e">
        <f>INDEX('Наше предложение по ПД'!$FX$13:$HW$1048576,VLOOKUP($B$9,'Наше предложение по ПД'!$Z$13:$HW$1048576,42,0),HLOOKUP(E$1,'Наше предложение по ПД'!$FX$7:$HW$12,5,0))</f>
        <v>#N/A</v>
      </c>
      <c r="F11" s="87" t="e">
        <f>INDEX('Наше предложение по ПД'!$FX$13:$HW$1048576,VLOOKUP($B$9,'Наше предложение по ПД'!$Z$13:$HW$1048576,42,0),HLOOKUP(F$1,'Наше предложение по ПД'!$FX$7:$HW$12,5,0))</f>
        <v>#N/A</v>
      </c>
      <c r="G11" s="87" t="e">
        <f>INDEX('Наше предложение по ПД'!$FX$13:$HW$1048576,VLOOKUP($B$9,'Наше предложение по ПД'!$Z$13:$HW$1048576,42,0),HLOOKUP(G$1,'Наше предложение по ПД'!$FX$7:$HW$12,5,0))</f>
        <v>#N/A</v>
      </c>
      <c r="H11" s="87" t="e">
        <f>INDEX('Наше предложение по ПД'!$FX$13:$HW$1048576,VLOOKUP($B$9,'Наше предложение по ПД'!$Z$13:$HW$1048576,42,0),HLOOKUP(H$1,'Наше предложение по ПД'!$FX$7:$HW$12,5,0))</f>
        <v>#N/A</v>
      </c>
      <c r="I11" s="87" t="e">
        <f>INDEX('Наше предложение по ПД'!$FX$13:$HW$1048576,VLOOKUP($B$9,'Наше предложение по ПД'!$Z$13:$HW$1048576,42,0),HLOOKUP(I$1,'Наше предложение по ПД'!$FX$7:$HW$12,5,0))</f>
        <v>#N/A</v>
      </c>
      <c r="J11" s="87" t="e">
        <f>INDEX('Наше предложение по ПД'!$FX$13:$HW$1048576,VLOOKUP($B$9,'Наше предложение по ПД'!$Z$13:$HW$1048576,42,0),HLOOKUP(J$1,'Наше предложение по ПД'!$FX$7:$HW$12,5,0))</f>
        <v>#N/A</v>
      </c>
      <c r="K11" s="87" t="e">
        <f>INDEX('Наше предложение по ПД'!$FX$13:$HW$1048576,VLOOKUP($B$9,'Наше предложение по ПД'!$Z$13:$HW$1048576,42,0),HLOOKUP(K$1,'Наше предложение по ПД'!$FX$7:$HW$12,5,0))</f>
        <v>#N/A</v>
      </c>
      <c r="L11" s="87" t="e">
        <f>INDEX('Наше предложение по ПД'!$FX$13:$HW$1048576,VLOOKUP($B$9,'Наше предложение по ПД'!$Z$13:$HW$1048576,42,0),HLOOKUP(L$1,'Наше предложение по ПД'!$FX$7:$HW$12,5,0))</f>
        <v>#N/A</v>
      </c>
      <c r="M11" s="87" t="e">
        <f>INDEX('Наше предложение по ПД'!$FX$13:$HW$1048576,VLOOKUP($B$9,'Наше предложение по ПД'!$Z$13:$HW$1048576,42,0),HLOOKUP(M$1,'Наше предложение по ПД'!$FX$7:$HW$12,5,0))</f>
        <v>#N/A</v>
      </c>
      <c r="N11" s="87" t="e">
        <f>INDEX('Наше предложение по ПД'!$FX$13:$HW$1048576,VLOOKUP($B$9,'Наше предложение по ПД'!$Z$13:$HW$1048576,42,0),HLOOKUP(N$1,'Наше предложение по ПД'!$FX$7:$HW$12,5,0))</f>
        <v>#N/A</v>
      </c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8"/>
    </row>
    <row r="12" spans="1:56">
      <c r="A12" t="s">
        <v>144</v>
      </c>
      <c r="B12" s="82" t="s">
        <v>18</v>
      </c>
      <c r="C12" s="82">
        <v>1</v>
      </c>
      <c r="D12" s="104" t="s">
        <v>146</v>
      </c>
      <c r="E12" s="92" t="e">
        <f>E3/$BD$3</f>
        <v>#N/A</v>
      </c>
      <c r="F12" s="92" t="e">
        <f t="shared" ref="F12:BD12" si="2">F3/$BD$3</f>
        <v>#N/A</v>
      </c>
      <c r="G12" s="92" t="e">
        <f t="shared" si="2"/>
        <v>#N/A</v>
      </c>
      <c r="H12" s="92" t="e">
        <f t="shared" si="2"/>
        <v>#N/A</v>
      </c>
      <c r="I12" s="92" t="e">
        <f t="shared" si="2"/>
        <v>#N/A</v>
      </c>
      <c r="J12" s="92" t="e">
        <f t="shared" si="2"/>
        <v>#N/A</v>
      </c>
      <c r="K12" s="92" t="e">
        <f t="shared" si="2"/>
        <v>#N/A</v>
      </c>
      <c r="L12" s="92" t="e">
        <f t="shared" si="2"/>
        <v>#N/A</v>
      </c>
      <c r="M12" s="92" t="e">
        <f t="shared" si="2"/>
        <v>#N/A</v>
      </c>
      <c r="N12" s="92" t="e">
        <f t="shared" si="2"/>
        <v>#N/A</v>
      </c>
      <c r="O12" s="92" t="e">
        <f t="shared" si="2"/>
        <v>#N/A</v>
      </c>
      <c r="P12" s="92" t="e">
        <f t="shared" si="2"/>
        <v>#N/A</v>
      </c>
      <c r="Q12" s="92" t="e">
        <f t="shared" si="2"/>
        <v>#N/A</v>
      </c>
      <c r="R12" s="92" t="e">
        <f t="shared" si="2"/>
        <v>#N/A</v>
      </c>
      <c r="S12" s="92" t="e">
        <f t="shared" si="2"/>
        <v>#N/A</v>
      </c>
      <c r="T12" s="92" t="e">
        <f t="shared" si="2"/>
        <v>#N/A</v>
      </c>
      <c r="U12" s="92" t="e">
        <f t="shared" si="2"/>
        <v>#N/A</v>
      </c>
      <c r="V12" s="92" t="e">
        <f t="shared" si="2"/>
        <v>#N/A</v>
      </c>
      <c r="W12" s="92" t="e">
        <f t="shared" si="2"/>
        <v>#N/A</v>
      </c>
      <c r="X12" s="92" t="e">
        <f t="shared" si="2"/>
        <v>#N/A</v>
      </c>
      <c r="Y12" s="92" t="e">
        <f t="shared" si="2"/>
        <v>#N/A</v>
      </c>
      <c r="Z12" s="92" t="e">
        <f t="shared" si="2"/>
        <v>#N/A</v>
      </c>
      <c r="AA12" s="92" t="e">
        <f t="shared" si="2"/>
        <v>#N/A</v>
      </c>
      <c r="AB12" s="92" t="e">
        <f t="shared" si="2"/>
        <v>#N/A</v>
      </c>
      <c r="AC12" s="92" t="e">
        <f t="shared" si="2"/>
        <v>#N/A</v>
      </c>
      <c r="AD12" s="92" t="e">
        <f t="shared" si="2"/>
        <v>#N/A</v>
      </c>
      <c r="AE12" s="92" t="e">
        <f t="shared" si="2"/>
        <v>#N/A</v>
      </c>
      <c r="AF12" s="92" t="e">
        <f t="shared" si="2"/>
        <v>#N/A</v>
      </c>
      <c r="AG12" s="92" t="e">
        <f t="shared" si="2"/>
        <v>#N/A</v>
      </c>
      <c r="AH12" s="92" t="e">
        <f t="shared" si="2"/>
        <v>#N/A</v>
      </c>
      <c r="AI12" s="92" t="e">
        <f t="shared" si="2"/>
        <v>#N/A</v>
      </c>
      <c r="AJ12" s="92" t="e">
        <f t="shared" si="2"/>
        <v>#N/A</v>
      </c>
      <c r="AK12" s="92" t="e">
        <f t="shared" si="2"/>
        <v>#N/A</v>
      </c>
      <c r="AL12" s="92" t="e">
        <f t="shared" si="2"/>
        <v>#N/A</v>
      </c>
      <c r="AM12" s="92" t="e">
        <f t="shared" si="2"/>
        <v>#N/A</v>
      </c>
      <c r="AN12" s="92" t="e">
        <f t="shared" si="2"/>
        <v>#N/A</v>
      </c>
      <c r="AO12" s="92" t="e">
        <f t="shared" si="2"/>
        <v>#N/A</v>
      </c>
      <c r="AP12" s="92" t="e">
        <f t="shared" si="2"/>
        <v>#N/A</v>
      </c>
      <c r="AQ12" s="92" t="e">
        <f t="shared" si="2"/>
        <v>#N/A</v>
      </c>
      <c r="AR12" s="92" t="e">
        <f t="shared" si="2"/>
        <v>#N/A</v>
      </c>
      <c r="AS12" s="92" t="e">
        <f t="shared" si="2"/>
        <v>#N/A</v>
      </c>
      <c r="AT12" s="92" t="e">
        <f t="shared" si="2"/>
        <v>#N/A</v>
      </c>
      <c r="AU12" s="92" t="e">
        <f t="shared" si="2"/>
        <v>#N/A</v>
      </c>
      <c r="AV12" s="92" t="e">
        <f t="shared" si="2"/>
        <v>#N/A</v>
      </c>
      <c r="AW12" s="92" t="e">
        <f t="shared" si="2"/>
        <v>#N/A</v>
      </c>
      <c r="AX12" s="92" t="e">
        <f t="shared" si="2"/>
        <v>#N/A</v>
      </c>
      <c r="AY12" s="92" t="e">
        <f t="shared" si="2"/>
        <v>#N/A</v>
      </c>
      <c r="AZ12" s="92" t="e">
        <f t="shared" si="2"/>
        <v>#N/A</v>
      </c>
      <c r="BA12" s="92" t="e">
        <f t="shared" si="2"/>
        <v>#N/A</v>
      </c>
      <c r="BB12" s="92" t="e">
        <f t="shared" si="2"/>
        <v>#N/A</v>
      </c>
      <c r="BC12" s="92" t="e">
        <f t="shared" si="2"/>
        <v>#N/A</v>
      </c>
      <c r="BD12" s="95" t="e">
        <f t="shared" si="2"/>
        <v>#N/A</v>
      </c>
    </row>
    <row r="13" spans="1:56">
      <c r="A13" t="s">
        <v>144</v>
      </c>
      <c r="B13" s="83"/>
      <c r="C13" s="83">
        <f>C12+1</f>
        <v>2</v>
      </c>
      <c r="D13" s="105" t="s">
        <v>147</v>
      </c>
      <c r="E13" s="93" t="e">
        <f>E4/$BD$3</f>
        <v>#N/A</v>
      </c>
      <c r="F13" s="93" t="e">
        <f t="shared" ref="F13:BD13" si="3">F4/$BD$3</f>
        <v>#N/A</v>
      </c>
      <c r="G13" s="93" t="e">
        <f t="shared" si="3"/>
        <v>#N/A</v>
      </c>
      <c r="H13" s="93" t="e">
        <f t="shared" si="3"/>
        <v>#N/A</v>
      </c>
      <c r="I13" s="93" t="e">
        <f t="shared" si="3"/>
        <v>#N/A</v>
      </c>
      <c r="J13" s="93" t="e">
        <f t="shared" si="3"/>
        <v>#N/A</v>
      </c>
      <c r="K13" s="93" t="e">
        <f t="shared" si="3"/>
        <v>#N/A</v>
      </c>
      <c r="L13" s="93" t="e">
        <f t="shared" si="3"/>
        <v>#N/A</v>
      </c>
      <c r="M13" s="93" t="e">
        <f t="shared" si="3"/>
        <v>#N/A</v>
      </c>
      <c r="N13" s="93" t="e">
        <f t="shared" si="3"/>
        <v>#N/A</v>
      </c>
      <c r="O13" s="93" t="e">
        <f t="shared" si="3"/>
        <v>#N/A</v>
      </c>
      <c r="P13" s="93" t="e">
        <f t="shared" si="3"/>
        <v>#N/A</v>
      </c>
      <c r="Q13" s="93" t="e">
        <f t="shared" si="3"/>
        <v>#N/A</v>
      </c>
      <c r="R13" s="93" t="e">
        <f t="shared" si="3"/>
        <v>#N/A</v>
      </c>
      <c r="S13" s="93" t="e">
        <f t="shared" si="3"/>
        <v>#N/A</v>
      </c>
      <c r="T13" s="93" t="e">
        <f t="shared" si="3"/>
        <v>#N/A</v>
      </c>
      <c r="U13" s="93" t="e">
        <f t="shared" si="3"/>
        <v>#N/A</v>
      </c>
      <c r="V13" s="93" t="e">
        <f t="shared" si="3"/>
        <v>#N/A</v>
      </c>
      <c r="W13" s="93" t="e">
        <f t="shared" si="3"/>
        <v>#N/A</v>
      </c>
      <c r="X13" s="93" t="e">
        <f t="shared" si="3"/>
        <v>#N/A</v>
      </c>
      <c r="Y13" s="93" t="e">
        <f t="shared" si="3"/>
        <v>#N/A</v>
      </c>
      <c r="Z13" s="93" t="e">
        <f t="shared" si="3"/>
        <v>#N/A</v>
      </c>
      <c r="AA13" s="93" t="e">
        <f t="shared" si="3"/>
        <v>#N/A</v>
      </c>
      <c r="AB13" s="93" t="e">
        <f t="shared" si="3"/>
        <v>#N/A</v>
      </c>
      <c r="AC13" s="93" t="e">
        <f t="shared" si="3"/>
        <v>#N/A</v>
      </c>
      <c r="AD13" s="93" t="e">
        <f t="shared" si="3"/>
        <v>#N/A</v>
      </c>
      <c r="AE13" s="93" t="e">
        <f t="shared" si="3"/>
        <v>#N/A</v>
      </c>
      <c r="AF13" s="93" t="e">
        <f t="shared" si="3"/>
        <v>#N/A</v>
      </c>
      <c r="AG13" s="93" t="e">
        <f t="shared" si="3"/>
        <v>#N/A</v>
      </c>
      <c r="AH13" s="93" t="e">
        <f t="shared" si="3"/>
        <v>#N/A</v>
      </c>
      <c r="AI13" s="93" t="e">
        <f t="shared" si="3"/>
        <v>#N/A</v>
      </c>
      <c r="AJ13" s="93" t="e">
        <f t="shared" si="3"/>
        <v>#N/A</v>
      </c>
      <c r="AK13" s="93" t="e">
        <f t="shared" si="3"/>
        <v>#N/A</v>
      </c>
      <c r="AL13" s="93" t="e">
        <f t="shared" si="3"/>
        <v>#N/A</v>
      </c>
      <c r="AM13" s="93" t="e">
        <f t="shared" si="3"/>
        <v>#N/A</v>
      </c>
      <c r="AN13" s="93" t="e">
        <f t="shared" si="3"/>
        <v>#N/A</v>
      </c>
      <c r="AO13" s="93" t="e">
        <f t="shared" si="3"/>
        <v>#N/A</v>
      </c>
      <c r="AP13" s="93" t="e">
        <f t="shared" si="3"/>
        <v>#N/A</v>
      </c>
      <c r="AQ13" s="93" t="e">
        <f t="shared" si="3"/>
        <v>#N/A</v>
      </c>
      <c r="AR13" s="93" t="e">
        <f t="shared" si="3"/>
        <v>#N/A</v>
      </c>
      <c r="AS13" s="93" t="e">
        <f t="shared" si="3"/>
        <v>#N/A</v>
      </c>
      <c r="AT13" s="93" t="e">
        <f t="shared" si="3"/>
        <v>#N/A</v>
      </c>
      <c r="AU13" s="93" t="e">
        <f t="shared" si="3"/>
        <v>#N/A</v>
      </c>
      <c r="AV13" s="93" t="e">
        <f t="shared" si="3"/>
        <v>#N/A</v>
      </c>
      <c r="AW13" s="93" t="e">
        <f t="shared" si="3"/>
        <v>#N/A</v>
      </c>
      <c r="AX13" s="93" t="e">
        <f t="shared" si="3"/>
        <v>#N/A</v>
      </c>
      <c r="AY13" s="93" t="e">
        <f t="shared" si="3"/>
        <v>#N/A</v>
      </c>
      <c r="AZ13" s="93" t="e">
        <f t="shared" si="3"/>
        <v>#N/A</v>
      </c>
      <c r="BA13" s="93" t="e">
        <f t="shared" si="3"/>
        <v>#N/A</v>
      </c>
      <c r="BB13" s="93" t="e">
        <f t="shared" si="3"/>
        <v>#N/A</v>
      </c>
      <c r="BC13" s="93" t="e">
        <f t="shared" si="3"/>
        <v>#N/A</v>
      </c>
      <c r="BD13" s="96" t="e">
        <f t="shared" si="3"/>
        <v>#N/A</v>
      </c>
    </row>
    <row r="14" spans="1:56" ht="15.75" thickBot="1">
      <c r="A14" t="s">
        <v>144</v>
      </c>
      <c r="B14" s="84"/>
      <c r="C14" s="84">
        <f t="shared" ref="C14:C20" si="4">C13+1</f>
        <v>3</v>
      </c>
      <c r="D14" s="106" t="s">
        <v>148</v>
      </c>
      <c r="E14" s="94" t="e">
        <f>E5/$BD$3</f>
        <v>#N/A</v>
      </c>
      <c r="F14" s="94" t="e">
        <f t="shared" ref="F14:AK14" si="5">F5/$BD$3</f>
        <v>#N/A</v>
      </c>
      <c r="G14" s="94" t="e">
        <f t="shared" si="5"/>
        <v>#N/A</v>
      </c>
      <c r="H14" s="94" t="e">
        <f t="shared" si="5"/>
        <v>#N/A</v>
      </c>
      <c r="I14" s="94" t="e">
        <f t="shared" si="5"/>
        <v>#N/A</v>
      </c>
      <c r="J14" s="94" t="e">
        <f t="shared" si="5"/>
        <v>#N/A</v>
      </c>
      <c r="K14" s="94" t="e">
        <f t="shared" si="5"/>
        <v>#N/A</v>
      </c>
      <c r="L14" s="94" t="e">
        <f t="shared" si="5"/>
        <v>#N/A</v>
      </c>
      <c r="M14" s="94" t="e">
        <f t="shared" si="5"/>
        <v>#N/A</v>
      </c>
      <c r="N14" s="94" t="e">
        <f t="shared" si="5"/>
        <v>#N/A</v>
      </c>
      <c r="O14" s="94" t="e">
        <f t="shared" si="5"/>
        <v>#N/A</v>
      </c>
      <c r="P14" s="94" t="e">
        <f t="shared" si="5"/>
        <v>#N/A</v>
      </c>
      <c r="Q14" s="94" t="e">
        <f t="shared" si="5"/>
        <v>#N/A</v>
      </c>
      <c r="R14" s="94" t="e">
        <f t="shared" si="5"/>
        <v>#N/A</v>
      </c>
      <c r="S14" s="94" t="e">
        <f t="shared" si="5"/>
        <v>#N/A</v>
      </c>
      <c r="T14" s="94" t="e">
        <f t="shared" si="5"/>
        <v>#N/A</v>
      </c>
      <c r="U14" s="94" t="e">
        <f t="shared" si="5"/>
        <v>#N/A</v>
      </c>
      <c r="V14" s="94" t="e">
        <f t="shared" si="5"/>
        <v>#N/A</v>
      </c>
      <c r="W14" s="94" t="e">
        <f t="shared" si="5"/>
        <v>#N/A</v>
      </c>
      <c r="X14" s="94" t="e">
        <f t="shared" si="5"/>
        <v>#N/A</v>
      </c>
      <c r="Y14" s="94" t="e">
        <f t="shared" si="5"/>
        <v>#N/A</v>
      </c>
      <c r="Z14" s="94" t="e">
        <f t="shared" si="5"/>
        <v>#N/A</v>
      </c>
      <c r="AA14" s="94" t="e">
        <f t="shared" si="5"/>
        <v>#N/A</v>
      </c>
      <c r="AB14" s="94" t="e">
        <f t="shared" si="5"/>
        <v>#N/A</v>
      </c>
      <c r="AC14" s="94" t="e">
        <f t="shared" si="5"/>
        <v>#N/A</v>
      </c>
      <c r="AD14" s="94" t="e">
        <f t="shared" si="5"/>
        <v>#N/A</v>
      </c>
      <c r="AE14" s="94" t="e">
        <f t="shared" si="5"/>
        <v>#N/A</v>
      </c>
      <c r="AF14" s="94" t="e">
        <f t="shared" si="5"/>
        <v>#N/A</v>
      </c>
      <c r="AG14" s="94" t="e">
        <f t="shared" si="5"/>
        <v>#N/A</v>
      </c>
      <c r="AH14" s="94" t="e">
        <f t="shared" si="5"/>
        <v>#N/A</v>
      </c>
      <c r="AI14" s="94" t="e">
        <f t="shared" si="5"/>
        <v>#N/A</v>
      </c>
      <c r="AJ14" s="94" t="e">
        <f t="shared" si="5"/>
        <v>#N/A</v>
      </c>
      <c r="AK14" s="94" t="e">
        <f t="shared" si="5"/>
        <v>#N/A</v>
      </c>
      <c r="AL14" s="94" t="e">
        <f t="shared" ref="AL14:BD14" si="6">AL5/$BD$3</f>
        <v>#N/A</v>
      </c>
      <c r="AM14" s="94" t="e">
        <f t="shared" si="6"/>
        <v>#N/A</v>
      </c>
      <c r="AN14" s="94" t="e">
        <f t="shared" si="6"/>
        <v>#N/A</v>
      </c>
      <c r="AO14" s="94" t="e">
        <f t="shared" si="6"/>
        <v>#N/A</v>
      </c>
      <c r="AP14" s="94" t="e">
        <f t="shared" si="6"/>
        <v>#N/A</v>
      </c>
      <c r="AQ14" s="94" t="e">
        <f t="shared" si="6"/>
        <v>#N/A</v>
      </c>
      <c r="AR14" s="94" t="e">
        <f t="shared" si="6"/>
        <v>#N/A</v>
      </c>
      <c r="AS14" s="94" t="e">
        <f t="shared" si="6"/>
        <v>#N/A</v>
      </c>
      <c r="AT14" s="94" t="e">
        <f t="shared" si="6"/>
        <v>#N/A</v>
      </c>
      <c r="AU14" s="94" t="e">
        <f t="shared" si="6"/>
        <v>#N/A</v>
      </c>
      <c r="AV14" s="94" t="e">
        <f t="shared" si="6"/>
        <v>#N/A</v>
      </c>
      <c r="AW14" s="94" t="e">
        <f t="shared" si="6"/>
        <v>#N/A</v>
      </c>
      <c r="AX14" s="94" t="e">
        <f t="shared" si="6"/>
        <v>#N/A</v>
      </c>
      <c r="AY14" s="94" t="e">
        <f t="shared" si="6"/>
        <v>#N/A</v>
      </c>
      <c r="AZ14" s="94" t="e">
        <f t="shared" si="6"/>
        <v>#N/A</v>
      </c>
      <c r="BA14" s="94" t="e">
        <f t="shared" si="6"/>
        <v>#N/A</v>
      </c>
      <c r="BB14" s="94" t="e">
        <f t="shared" si="6"/>
        <v>#N/A</v>
      </c>
      <c r="BC14" s="94" t="e">
        <f t="shared" si="6"/>
        <v>#N/A</v>
      </c>
      <c r="BD14" s="97" t="e">
        <f t="shared" si="6"/>
        <v>#N/A</v>
      </c>
    </row>
    <row r="15" spans="1:56">
      <c r="A15" t="s">
        <v>144</v>
      </c>
      <c r="B15" s="82" t="s">
        <v>131</v>
      </c>
      <c r="C15" s="82">
        <f t="shared" si="4"/>
        <v>4</v>
      </c>
      <c r="D15" s="104" t="s">
        <v>146</v>
      </c>
      <c r="E15" s="92" t="e">
        <f>E6/$BD$6</f>
        <v>#N/A</v>
      </c>
      <c r="F15" s="98" t="e">
        <f t="shared" ref="F15:BD15" si="7">F6/$BD$6</f>
        <v>#N/A</v>
      </c>
      <c r="G15" s="98" t="e">
        <f t="shared" si="7"/>
        <v>#N/A</v>
      </c>
      <c r="H15" s="98" t="e">
        <f t="shared" si="7"/>
        <v>#N/A</v>
      </c>
      <c r="I15" s="98" t="e">
        <f t="shared" si="7"/>
        <v>#N/A</v>
      </c>
      <c r="J15" s="98" t="e">
        <f t="shared" si="7"/>
        <v>#N/A</v>
      </c>
      <c r="K15" s="98" t="e">
        <f t="shared" si="7"/>
        <v>#N/A</v>
      </c>
      <c r="L15" s="98" t="e">
        <f t="shared" si="7"/>
        <v>#N/A</v>
      </c>
      <c r="M15" s="98" t="e">
        <f t="shared" si="7"/>
        <v>#N/A</v>
      </c>
      <c r="N15" s="98" t="e">
        <f t="shared" si="7"/>
        <v>#N/A</v>
      </c>
      <c r="O15" s="98" t="e">
        <f t="shared" si="7"/>
        <v>#N/A</v>
      </c>
      <c r="P15" s="98" t="e">
        <f t="shared" si="7"/>
        <v>#N/A</v>
      </c>
      <c r="Q15" s="98" t="e">
        <f t="shared" si="7"/>
        <v>#N/A</v>
      </c>
      <c r="R15" s="98" t="e">
        <f t="shared" si="7"/>
        <v>#N/A</v>
      </c>
      <c r="S15" s="98" t="e">
        <f t="shared" si="7"/>
        <v>#N/A</v>
      </c>
      <c r="T15" s="98" t="e">
        <f t="shared" si="7"/>
        <v>#N/A</v>
      </c>
      <c r="U15" s="98" t="e">
        <f t="shared" si="7"/>
        <v>#N/A</v>
      </c>
      <c r="V15" s="98" t="e">
        <f t="shared" si="7"/>
        <v>#N/A</v>
      </c>
      <c r="W15" s="98" t="e">
        <f t="shared" si="7"/>
        <v>#N/A</v>
      </c>
      <c r="X15" s="98" t="e">
        <f t="shared" si="7"/>
        <v>#N/A</v>
      </c>
      <c r="Y15" s="98" t="e">
        <f t="shared" si="7"/>
        <v>#N/A</v>
      </c>
      <c r="Z15" s="98" t="e">
        <f t="shared" si="7"/>
        <v>#N/A</v>
      </c>
      <c r="AA15" s="98" t="e">
        <f t="shared" si="7"/>
        <v>#N/A</v>
      </c>
      <c r="AB15" s="98" t="e">
        <f t="shared" si="7"/>
        <v>#N/A</v>
      </c>
      <c r="AC15" s="98" t="e">
        <f t="shared" si="7"/>
        <v>#N/A</v>
      </c>
      <c r="AD15" s="98" t="e">
        <f t="shared" si="7"/>
        <v>#N/A</v>
      </c>
      <c r="AE15" s="98" t="e">
        <f t="shared" si="7"/>
        <v>#N/A</v>
      </c>
      <c r="AF15" s="98" t="e">
        <f t="shared" si="7"/>
        <v>#N/A</v>
      </c>
      <c r="AG15" s="98" t="e">
        <f t="shared" si="7"/>
        <v>#N/A</v>
      </c>
      <c r="AH15" s="98" t="e">
        <f t="shared" si="7"/>
        <v>#N/A</v>
      </c>
      <c r="AI15" s="98" t="e">
        <f t="shared" si="7"/>
        <v>#N/A</v>
      </c>
      <c r="AJ15" s="98" t="e">
        <f t="shared" si="7"/>
        <v>#N/A</v>
      </c>
      <c r="AK15" s="98" t="e">
        <f t="shared" si="7"/>
        <v>#N/A</v>
      </c>
      <c r="AL15" s="98" t="e">
        <f t="shared" si="7"/>
        <v>#N/A</v>
      </c>
      <c r="AM15" s="98" t="e">
        <f t="shared" si="7"/>
        <v>#N/A</v>
      </c>
      <c r="AN15" s="98" t="e">
        <f t="shared" si="7"/>
        <v>#N/A</v>
      </c>
      <c r="AO15" s="98" t="e">
        <f t="shared" si="7"/>
        <v>#N/A</v>
      </c>
      <c r="AP15" s="98" t="e">
        <f t="shared" si="7"/>
        <v>#N/A</v>
      </c>
      <c r="AQ15" s="98" t="e">
        <f t="shared" si="7"/>
        <v>#N/A</v>
      </c>
      <c r="AR15" s="98" t="e">
        <f t="shared" si="7"/>
        <v>#N/A</v>
      </c>
      <c r="AS15" s="98" t="e">
        <f t="shared" si="7"/>
        <v>#N/A</v>
      </c>
      <c r="AT15" s="98" t="e">
        <f t="shared" si="7"/>
        <v>#N/A</v>
      </c>
      <c r="AU15" s="98" t="e">
        <f t="shared" si="7"/>
        <v>#N/A</v>
      </c>
      <c r="AV15" s="98" t="e">
        <f t="shared" si="7"/>
        <v>#N/A</v>
      </c>
      <c r="AW15" s="98" t="e">
        <f t="shared" si="7"/>
        <v>#N/A</v>
      </c>
      <c r="AX15" s="98" t="e">
        <f t="shared" si="7"/>
        <v>#N/A</v>
      </c>
      <c r="AY15" s="98" t="e">
        <f t="shared" si="7"/>
        <v>#N/A</v>
      </c>
      <c r="AZ15" s="98" t="e">
        <f t="shared" si="7"/>
        <v>#N/A</v>
      </c>
      <c r="BA15" s="98" t="e">
        <f t="shared" si="7"/>
        <v>#N/A</v>
      </c>
      <c r="BB15" s="98" t="e">
        <f t="shared" si="7"/>
        <v>#N/A</v>
      </c>
      <c r="BC15" s="98" t="e">
        <f t="shared" si="7"/>
        <v>#N/A</v>
      </c>
      <c r="BD15" s="99" t="e">
        <f t="shared" si="7"/>
        <v>#N/A</v>
      </c>
    </row>
    <row r="16" spans="1:56">
      <c r="A16" t="s">
        <v>144</v>
      </c>
      <c r="B16" s="83"/>
      <c r="C16" s="83">
        <f t="shared" si="4"/>
        <v>5</v>
      </c>
      <c r="D16" s="105" t="s">
        <v>147</v>
      </c>
      <c r="E16" s="93" t="e">
        <f>E7/$BD$6</f>
        <v>#N/A</v>
      </c>
      <c r="F16" s="100" t="e">
        <f t="shared" ref="F16:BD16" si="8">F7/$BD$6</f>
        <v>#N/A</v>
      </c>
      <c r="G16" s="100" t="e">
        <f t="shared" si="8"/>
        <v>#N/A</v>
      </c>
      <c r="H16" s="100" t="e">
        <f t="shared" si="8"/>
        <v>#N/A</v>
      </c>
      <c r="I16" s="100" t="e">
        <f t="shared" si="8"/>
        <v>#N/A</v>
      </c>
      <c r="J16" s="100" t="e">
        <f t="shared" si="8"/>
        <v>#N/A</v>
      </c>
      <c r="K16" s="100" t="e">
        <f t="shared" si="8"/>
        <v>#N/A</v>
      </c>
      <c r="L16" s="100" t="e">
        <f t="shared" si="8"/>
        <v>#N/A</v>
      </c>
      <c r="M16" s="100" t="e">
        <f t="shared" si="8"/>
        <v>#N/A</v>
      </c>
      <c r="N16" s="100" t="e">
        <f t="shared" si="8"/>
        <v>#N/A</v>
      </c>
      <c r="O16" s="100" t="e">
        <f t="shared" si="8"/>
        <v>#N/A</v>
      </c>
      <c r="P16" s="100" t="e">
        <f t="shared" si="8"/>
        <v>#N/A</v>
      </c>
      <c r="Q16" s="100" t="e">
        <f t="shared" si="8"/>
        <v>#N/A</v>
      </c>
      <c r="R16" s="100" t="e">
        <f t="shared" si="8"/>
        <v>#N/A</v>
      </c>
      <c r="S16" s="100" t="e">
        <f t="shared" si="8"/>
        <v>#N/A</v>
      </c>
      <c r="T16" s="100" t="e">
        <f t="shared" si="8"/>
        <v>#N/A</v>
      </c>
      <c r="U16" s="100" t="e">
        <f t="shared" si="8"/>
        <v>#N/A</v>
      </c>
      <c r="V16" s="100" t="e">
        <f t="shared" si="8"/>
        <v>#N/A</v>
      </c>
      <c r="W16" s="100" t="e">
        <f t="shared" si="8"/>
        <v>#N/A</v>
      </c>
      <c r="X16" s="100" t="e">
        <f t="shared" si="8"/>
        <v>#N/A</v>
      </c>
      <c r="Y16" s="100" t="e">
        <f t="shared" si="8"/>
        <v>#N/A</v>
      </c>
      <c r="Z16" s="100" t="e">
        <f t="shared" si="8"/>
        <v>#N/A</v>
      </c>
      <c r="AA16" s="100" t="e">
        <f t="shared" si="8"/>
        <v>#N/A</v>
      </c>
      <c r="AB16" s="100" t="e">
        <f t="shared" si="8"/>
        <v>#N/A</v>
      </c>
      <c r="AC16" s="100" t="e">
        <f t="shared" si="8"/>
        <v>#N/A</v>
      </c>
      <c r="AD16" s="100" t="e">
        <f t="shared" si="8"/>
        <v>#N/A</v>
      </c>
      <c r="AE16" s="100" t="e">
        <f t="shared" si="8"/>
        <v>#N/A</v>
      </c>
      <c r="AF16" s="100" t="e">
        <f t="shared" si="8"/>
        <v>#N/A</v>
      </c>
      <c r="AG16" s="100" t="e">
        <f t="shared" si="8"/>
        <v>#N/A</v>
      </c>
      <c r="AH16" s="100" t="e">
        <f t="shared" si="8"/>
        <v>#N/A</v>
      </c>
      <c r="AI16" s="100" t="e">
        <f t="shared" si="8"/>
        <v>#N/A</v>
      </c>
      <c r="AJ16" s="100" t="e">
        <f t="shared" si="8"/>
        <v>#N/A</v>
      </c>
      <c r="AK16" s="100" t="e">
        <f t="shared" si="8"/>
        <v>#N/A</v>
      </c>
      <c r="AL16" s="100" t="e">
        <f t="shared" si="8"/>
        <v>#N/A</v>
      </c>
      <c r="AM16" s="100" t="e">
        <f t="shared" si="8"/>
        <v>#N/A</v>
      </c>
      <c r="AN16" s="100" t="e">
        <f t="shared" si="8"/>
        <v>#N/A</v>
      </c>
      <c r="AO16" s="100" t="e">
        <f t="shared" si="8"/>
        <v>#N/A</v>
      </c>
      <c r="AP16" s="100" t="e">
        <f t="shared" si="8"/>
        <v>#N/A</v>
      </c>
      <c r="AQ16" s="100" t="e">
        <f t="shared" si="8"/>
        <v>#N/A</v>
      </c>
      <c r="AR16" s="100" t="e">
        <f t="shared" si="8"/>
        <v>#N/A</v>
      </c>
      <c r="AS16" s="100" t="e">
        <f t="shared" si="8"/>
        <v>#N/A</v>
      </c>
      <c r="AT16" s="100" t="e">
        <f t="shared" si="8"/>
        <v>#N/A</v>
      </c>
      <c r="AU16" s="100" t="e">
        <f t="shared" si="8"/>
        <v>#N/A</v>
      </c>
      <c r="AV16" s="100" t="e">
        <f t="shared" si="8"/>
        <v>#N/A</v>
      </c>
      <c r="AW16" s="100" t="e">
        <f t="shared" si="8"/>
        <v>#N/A</v>
      </c>
      <c r="AX16" s="100" t="e">
        <f t="shared" si="8"/>
        <v>#N/A</v>
      </c>
      <c r="AY16" s="100" t="e">
        <f t="shared" si="8"/>
        <v>#N/A</v>
      </c>
      <c r="AZ16" s="100" t="e">
        <f t="shared" si="8"/>
        <v>#N/A</v>
      </c>
      <c r="BA16" s="100" t="e">
        <f t="shared" si="8"/>
        <v>#N/A</v>
      </c>
      <c r="BB16" s="100" t="e">
        <f t="shared" si="8"/>
        <v>#N/A</v>
      </c>
      <c r="BC16" s="100" t="e">
        <f t="shared" si="8"/>
        <v>#N/A</v>
      </c>
      <c r="BD16" s="101" t="e">
        <f t="shared" si="8"/>
        <v>#N/A</v>
      </c>
    </row>
    <row r="17" spans="1:56" ht="15.75" thickBot="1">
      <c r="A17" t="s">
        <v>144</v>
      </c>
      <c r="B17" s="84"/>
      <c r="C17" s="84">
        <f t="shared" si="4"/>
        <v>6</v>
      </c>
      <c r="D17" s="106" t="s">
        <v>148</v>
      </c>
      <c r="E17" s="102" t="e">
        <f>E8/$BD$6</f>
        <v>#N/A</v>
      </c>
      <c r="F17" s="102" t="e">
        <f t="shared" ref="F17:AK17" si="9">F8/$BD$6</f>
        <v>#N/A</v>
      </c>
      <c r="G17" s="102" t="e">
        <f t="shared" si="9"/>
        <v>#N/A</v>
      </c>
      <c r="H17" s="102" t="e">
        <f t="shared" si="9"/>
        <v>#N/A</v>
      </c>
      <c r="I17" s="102" t="e">
        <f t="shared" si="9"/>
        <v>#N/A</v>
      </c>
      <c r="J17" s="102" t="e">
        <f t="shared" si="9"/>
        <v>#N/A</v>
      </c>
      <c r="K17" s="102" t="e">
        <f t="shared" si="9"/>
        <v>#N/A</v>
      </c>
      <c r="L17" s="102" t="e">
        <f t="shared" si="9"/>
        <v>#N/A</v>
      </c>
      <c r="M17" s="102" t="e">
        <f t="shared" si="9"/>
        <v>#N/A</v>
      </c>
      <c r="N17" s="102" t="e">
        <f t="shared" si="9"/>
        <v>#N/A</v>
      </c>
      <c r="O17" s="102" t="e">
        <f t="shared" si="9"/>
        <v>#N/A</v>
      </c>
      <c r="P17" s="102" t="e">
        <f t="shared" si="9"/>
        <v>#N/A</v>
      </c>
      <c r="Q17" s="102" t="e">
        <f t="shared" si="9"/>
        <v>#N/A</v>
      </c>
      <c r="R17" s="102" t="e">
        <f t="shared" si="9"/>
        <v>#N/A</v>
      </c>
      <c r="S17" s="102" t="e">
        <f t="shared" si="9"/>
        <v>#N/A</v>
      </c>
      <c r="T17" s="102" t="e">
        <f t="shared" si="9"/>
        <v>#N/A</v>
      </c>
      <c r="U17" s="102" t="e">
        <f t="shared" si="9"/>
        <v>#N/A</v>
      </c>
      <c r="V17" s="102" t="e">
        <f t="shared" si="9"/>
        <v>#N/A</v>
      </c>
      <c r="W17" s="102" t="e">
        <f t="shared" si="9"/>
        <v>#N/A</v>
      </c>
      <c r="X17" s="102" t="e">
        <f t="shared" si="9"/>
        <v>#N/A</v>
      </c>
      <c r="Y17" s="102" t="e">
        <f t="shared" si="9"/>
        <v>#N/A</v>
      </c>
      <c r="Z17" s="102" t="e">
        <f t="shared" si="9"/>
        <v>#N/A</v>
      </c>
      <c r="AA17" s="102" t="e">
        <f t="shared" si="9"/>
        <v>#N/A</v>
      </c>
      <c r="AB17" s="102" t="e">
        <f t="shared" si="9"/>
        <v>#N/A</v>
      </c>
      <c r="AC17" s="102" t="e">
        <f t="shared" si="9"/>
        <v>#N/A</v>
      </c>
      <c r="AD17" s="102" t="e">
        <f t="shared" si="9"/>
        <v>#N/A</v>
      </c>
      <c r="AE17" s="102" t="e">
        <f t="shared" si="9"/>
        <v>#N/A</v>
      </c>
      <c r="AF17" s="102" t="e">
        <f t="shared" si="9"/>
        <v>#N/A</v>
      </c>
      <c r="AG17" s="102" t="e">
        <f t="shared" si="9"/>
        <v>#N/A</v>
      </c>
      <c r="AH17" s="102" t="e">
        <f t="shared" si="9"/>
        <v>#N/A</v>
      </c>
      <c r="AI17" s="102" t="e">
        <f t="shared" si="9"/>
        <v>#N/A</v>
      </c>
      <c r="AJ17" s="102" t="e">
        <f t="shared" si="9"/>
        <v>#N/A</v>
      </c>
      <c r="AK17" s="102" t="e">
        <f t="shared" si="9"/>
        <v>#N/A</v>
      </c>
      <c r="AL17" s="102" t="e">
        <f t="shared" ref="AL17:BD17" si="10">AL8/$BD$6</f>
        <v>#N/A</v>
      </c>
      <c r="AM17" s="102" t="e">
        <f t="shared" si="10"/>
        <v>#N/A</v>
      </c>
      <c r="AN17" s="102" t="e">
        <f t="shared" si="10"/>
        <v>#N/A</v>
      </c>
      <c r="AO17" s="102" t="e">
        <f t="shared" si="10"/>
        <v>#N/A</v>
      </c>
      <c r="AP17" s="102" t="e">
        <f t="shared" si="10"/>
        <v>#N/A</v>
      </c>
      <c r="AQ17" s="102" t="e">
        <f t="shared" si="10"/>
        <v>#N/A</v>
      </c>
      <c r="AR17" s="102" t="e">
        <f t="shared" si="10"/>
        <v>#N/A</v>
      </c>
      <c r="AS17" s="102" t="e">
        <f t="shared" si="10"/>
        <v>#N/A</v>
      </c>
      <c r="AT17" s="102" t="e">
        <f t="shared" si="10"/>
        <v>#N/A</v>
      </c>
      <c r="AU17" s="102" t="e">
        <f t="shared" si="10"/>
        <v>#N/A</v>
      </c>
      <c r="AV17" s="102" t="e">
        <f t="shared" si="10"/>
        <v>#N/A</v>
      </c>
      <c r="AW17" s="102" t="e">
        <f t="shared" si="10"/>
        <v>#N/A</v>
      </c>
      <c r="AX17" s="102" t="e">
        <f t="shared" si="10"/>
        <v>#N/A</v>
      </c>
      <c r="AY17" s="102" t="e">
        <f t="shared" si="10"/>
        <v>#N/A</v>
      </c>
      <c r="AZ17" s="102" t="e">
        <f t="shared" si="10"/>
        <v>#N/A</v>
      </c>
      <c r="BA17" s="102" t="e">
        <f t="shared" si="10"/>
        <v>#N/A</v>
      </c>
      <c r="BB17" s="102" t="e">
        <f t="shared" si="10"/>
        <v>#N/A</v>
      </c>
      <c r="BC17" s="102" t="e">
        <f t="shared" si="10"/>
        <v>#N/A</v>
      </c>
      <c r="BD17" s="103" t="e">
        <f t="shared" si="10"/>
        <v>#N/A</v>
      </c>
    </row>
    <row r="18" spans="1:56">
      <c r="A18" t="s">
        <v>144</v>
      </c>
      <c r="B18" s="82" t="s">
        <v>134</v>
      </c>
      <c r="C18" s="82">
        <f t="shared" si="4"/>
        <v>7</v>
      </c>
      <c r="D18" s="104" t="s">
        <v>146</v>
      </c>
      <c r="E18" s="92" t="e">
        <f>E9/$BD$9</f>
        <v>#N/A</v>
      </c>
      <c r="F18" s="98" t="e">
        <f t="shared" ref="F18:BD18" si="11">F9/$BD$9</f>
        <v>#N/A</v>
      </c>
      <c r="G18" s="98" t="e">
        <f t="shared" si="11"/>
        <v>#N/A</v>
      </c>
      <c r="H18" s="98" t="e">
        <f t="shared" si="11"/>
        <v>#N/A</v>
      </c>
      <c r="I18" s="98" t="e">
        <f t="shared" si="11"/>
        <v>#N/A</v>
      </c>
      <c r="J18" s="98" t="e">
        <f t="shared" si="11"/>
        <v>#N/A</v>
      </c>
      <c r="K18" s="98" t="e">
        <f t="shared" si="11"/>
        <v>#N/A</v>
      </c>
      <c r="L18" s="98" t="e">
        <f t="shared" si="11"/>
        <v>#N/A</v>
      </c>
      <c r="M18" s="98" t="e">
        <f t="shared" si="11"/>
        <v>#N/A</v>
      </c>
      <c r="N18" s="98" t="e">
        <f t="shared" si="11"/>
        <v>#N/A</v>
      </c>
      <c r="O18" s="98" t="e">
        <f t="shared" si="11"/>
        <v>#N/A</v>
      </c>
      <c r="P18" s="98" t="e">
        <f t="shared" si="11"/>
        <v>#N/A</v>
      </c>
      <c r="Q18" s="98" t="e">
        <f t="shared" si="11"/>
        <v>#N/A</v>
      </c>
      <c r="R18" s="98" t="e">
        <f t="shared" si="11"/>
        <v>#N/A</v>
      </c>
      <c r="S18" s="98" t="e">
        <f t="shared" si="11"/>
        <v>#N/A</v>
      </c>
      <c r="T18" s="98" t="e">
        <f t="shared" si="11"/>
        <v>#N/A</v>
      </c>
      <c r="U18" s="98" t="e">
        <f t="shared" si="11"/>
        <v>#N/A</v>
      </c>
      <c r="V18" s="98" t="e">
        <f t="shared" si="11"/>
        <v>#N/A</v>
      </c>
      <c r="W18" s="98" t="e">
        <f t="shared" si="11"/>
        <v>#N/A</v>
      </c>
      <c r="X18" s="98" t="e">
        <f t="shared" si="11"/>
        <v>#N/A</v>
      </c>
      <c r="Y18" s="98" t="e">
        <f t="shared" si="11"/>
        <v>#N/A</v>
      </c>
      <c r="Z18" s="98" t="e">
        <f t="shared" si="11"/>
        <v>#N/A</v>
      </c>
      <c r="AA18" s="98" t="e">
        <f t="shared" si="11"/>
        <v>#N/A</v>
      </c>
      <c r="AB18" s="98" t="e">
        <f t="shared" si="11"/>
        <v>#N/A</v>
      </c>
      <c r="AC18" s="98" t="e">
        <f t="shared" si="11"/>
        <v>#N/A</v>
      </c>
      <c r="AD18" s="98" t="e">
        <f t="shared" si="11"/>
        <v>#N/A</v>
      </c>
      <c r="AE18" s="98" t="e">
        <f t="shared" si="11"/>
        <v>#N/A</v>
      </c>
      <c r="AF18" s="98" t="e">
        <f t="shared" si="11"/>
        <v>#N/A</v>
      </c>
      <c r="AG18" s="98" t="e">
        <f t="shared" si="11"/>
        <v>#N/A</v>
      </c>
      <c r="AH18" s="98" t="e">
        <f t="shared" si="11"/>
        <v>#N/A</v>
      </c>
      <c r="AI18" s="98" t="e">
        <f t="shared" si="11"/>
        <v>#N/A</v>
      </c>
      <c r="AJ18" s="98" t="e">
        <f t="shared" si="11"/>
        <v>#N/A</v>
      </c>
      <c r="AK18" s="98" t="e">
        <f t="shared" si="11"/>
        <v>#N/A</v>
      </c>
      <c r="AL18" s="98" t="e">
        <f t="shared" si="11"/>
        <v>#N/A</v>
      </c>
      <c r="AM18" s="98" t="e">
        <f t="shared" si="11"/>
        <v>#N/A</v>
      </c>
      <c r="AN18" s="98" t="e">
        <f t="shared" si="11"/>
        <v>#N/A</v>
      </c>
      <c r="AO18" s="98" t="e">
        <f t="shared" si="11"/>
        <v>#N/A</v>
      </c>
      <c r="AP18" s="98" t="e">
        <f t="shared" si="11"/>
        <v>#N/A</v>
      </c>
      <c r="AQ18" s="98" t="e">
        <f t="shared" si="11"/>
        <v>#N/A</v>
      </c>
      <c r="AR18" s="98" t="e">
        <f t="shared" si="11"/>
        <v>#N/A</v>
      </c>
      <c r="AS18" s="98" t="e">
        <f t="shared" si="11"/>
        <v>#N/A</v>
      </c>
      <c r="AT18" s="98" t="e">
        <f t="shared" si="11"/>
        <v>#N/A</v>
      </c>
      <c r="AU18" s="98" t="e">
        <f t="shared" si="11"/>
        <v>#N/A</v>
      </c>
      <c r="AV18" s="98" t="e">
        <f t="shared" si="11"/>
        <v>#N/A</v>
      </c>
      <c r="AW18" s="98" t="e">
        <f t="shared" si="11"/>
        <v>#N/A</v>
      </c>
      <c r="AX18" s="98" t="e">
        <f t="shared" si="11"/>
        <v>#N/A</v>
      </c>
      <c r="AY18" s="98" t="e">
        <f t="shared" si="11"/>
        <v>#N/A</v>
      </c>
      <c r="AZ18" s="98" t="e">
        <f t="shared" si="11"/>
        <v>#N/A</v>
      </c>
      <c r="BA18" s="98" t="e">
        <f t="shared" si="11"/>
        <v>#N/A</v>
      </c>
      <c r="BB18" s="98" t="e">
        <f t="shared" si="11"/>
        <v>#N/A</v>
      </c>
      <c r="BC18" s="98" t="e">
        <f t="shared" si="11"/>
        <v>#N/A</v>
      </c>
      <c r="BD18" s="99" t="e">
        <f t="shared" si="11"/>
        <v>#N/A</v>
      </c>
    </row>
    <row r="19" spans="1:56">
      <c r="A19" t="s">
        <v>144</v>
      </c>
      <c r="B19" s="83"/>
      <c r="C19" s="83">
        <f t="shared" si="4"/>
        <v>8</v>
      </c>
      <c r="D19" s="105" t="s">
        <v>147</v>
      </c>
      <c r="E19" s="100" t="e">
        <f>E10/$BD$9</f>
        <v>#N/A</v>
      </c>
      <c r="F19" s="100" t="e">
        <f t="shared" ref="F19:BD19" si="12">F10/$BD$9</f>
        <v>#N/A</v>
      </c>
      <c r="G19" s="100" t="e">
        <f t="shared" si="12"/>
        <v>#N/A</v>
      </c>
      <c r="H19" s="100" t="e">
        <f t="shared" si="12"/>
        <v>#N/A</v>
      </c>
      <c r="I19" s="100" t="e">
        <f t="shared" si="12"/>
        <v>#N/A</v>
      </c>
      <c r="J19" s="100" t="e">
        <f t="shared" si="12"/>
        <v>#N/A</v>
      </c>
      <c r="K19" s="100" t="e">
        <f t="shared" si="12"/>
        <v>#N/A</v>
      </c>
      <c r="L19" s="100" t="e">
        <f t="shared" si="12"/>
        <v>#N/A</v>
      </c>
      <c r="M19" s="100" t="e">
        <f t="shared" si="12"/>
        <v>#N/A</v>
      </c>
      <c r="N19" s="100" t="e">
        <f t="shared" si="12"/>
        <v>#N/A</v>
      </c>
      <c r="O19" s="100" t="e">
        <f t="shared" si="12"/>
        <v>#N/A</v>
      </c>
      <c r="P19" s="100" t="e">
        <f t="shared" si="12"/>
        <v>#N/A</v>
      </c>
      <c r="Q19" s="100" t="e">
        <f t="shared" si="12"/>
        <v>#N/A</v>
      </c>
      <c r="R19" s="100" t="e">
        <f t="shared" si="12"/>
        <v>#N/A</v>
      </c>
      <c r="S19" s="100" t="e">
        <f t="shared" si="12"/>
        <v>#N/A</v>
      </c>
      <c r="T19" s="100" t="e">
        <f t="shared" si="12"/>
        <v>#N/A</v>
      </c>
      <c r="U19" s="100" t="e">
        <f t="shared" si="12"/>
        <v>#N/A</v>
      </c>
      <c r="V19" s="100" t="e">
        <f t="shared" si="12"/>
        <v>#N/A</v>
      </c>
      <c r="W19" s="100" t="e">
        <f t="shared" si="12"/>
        <v>#N/A</v>
      </c>
      <c r="X19" s="100" t="e">
        <f t="shared" si="12"/>
        <v>#N/A</v>
      </c>
      <c r="Y19" s="100" t="e">
        <f t="shared" si="12"/>
        <v>#N/A</v>
      </c>
      <c r="Z19" s="100" t="e">
        <f t="shared" si="12"/>
        <v>#N/A</v>
      </c>
      <c r="AA19" s="100" t="e">
        <f t="shared" si="12"/>
        <v>#N/A</v>
      </c>
      <c r="AB19" s="100" t="e">
        <f t="shared" si="12"/>
        <v>#N/A</v>
      </c>
      <c r="AC19" s="100" t="e">
        <f t="shared" si="12"/>
        <v>#N/A</v>
      </c>
      <c r="AD19" s="100" t="e">
        <f t="shared" si="12"/>
        <v>#N/A</v>
      </c>
      <c r="AE19" s="100" t="e">
        <f t="shared" si="12"/>
        <v>#N/A</v>
      </c>
      <c r="AF19" s="100" t="e">
        <f t="shared" si="12"/>
        <v>#N/A</v>
      </c>
      <c r="AG19" s="100" t="e">
        <f t="shared" si="12"/>
        <v>#N/A</v>
      </c>
      <c r="AH19" s="100" t="e">
        <f t="shared" si="12"/>
        <v>#N/A</v>
      </c>
      <c r="AI19" s="100" t="e">
        <f t="shared" si="12"/>
        <v>#N/A</v>
      </c>
      <c r="AJ19" s="100" t="e">
        <f t="shared" si="12"/>
        <v>#N/A</v>
      </c>
      <c r="AK19" s="100" t="e">
        <f t="shared" si="12"/>
        <v>#N/A</v>
      </c>
      <c r="AL19" s="100" t="e">
        <f t="shared" si="12"/>
        <v>#N/A</v>
      </c>
      <c r="AM19" s="100" t="e">
        <f t="shared" si="12"/>
        <v>#N/A</v>
      </c>
      <c r="AN19" s="100" t="e">
        <f t="shared" si="12"/>
        <v>#N/A</v>
      </c>
      <c r="AO19" s="100" t="e">
        <f t="shared" si="12"/>
        <v>#N/A</v>
      </c>
      <c r="AP19" s="100" t="e">
        <f t="shared" si="12"/>
        <v>#N/A</v>
      </c>
      <c r="AQ19" s="100" t="e">
        <f t="shared" si="12"/>
        <v>#N/A</v>
      </c>
      <c r="AR19" s="100" t="e">
        <f t="shared" si="12"/>
        <v>#N/A</v>
      </c>
      <c r="AS19" s="100" t="e">
        <f t="shared" si="12"/>
        <v>#N/A</v>
      </c>
      <c r="AT19" s="100" t="e">
        <f t="shared" si="12"/>
        <v>#N/A</v>
      </c>
      <c r="AU19" s="100" t="e">
        <f t="shared" si="12"/>
        <v>#N/A</v>
      </c>
      <c r="AV19" s="100" t="e">
        <f t="shared" si="12"/>
        <v>#N/A</v>
      </c>
      <c r="AW19" s="100" t="e">
        <f t="shared" si="12"/>
        <v>#N/A</v>
      </c>
      <c r="AX19" s="100" t="e">
        <f t="shared" si="12"/>
        <v>#N/A</v>
      </c>
      <c r="AY19" s="100" t="e">
        <f t="shared" si="12"/>
        <v>#N/A</v>
      </c>
      <c r="AZ19" s="100" t="e">
        <f t="shared" si="12"/>
        <v>#N/A</v>
      </c>
      <c r="BA19" s="100" t="e">
        <f t="shared" si="12"/>
        <v>#N/A</v>
      </c>
      <c r="BB19" s="100" t="e">
        <f t="shared" si="12"/>
        <v>#N/A</v>
      </c>
      <c r="BC19" s="100" t="e">
        <f t="shared" si="12"/>
        <v>#N/A</v>
      </c>
      <c r="BD19" s="101" t="e">
        <f t="shared" si="12"/>
        <v>#N/A</v>
      </c>
    </row>
    <row r="20" spans="1:56" ht="15.75" thickBot="1">
      <c r="A20" t="s">
        <v>144</v>
      </c>
      <c r="B20" s="84"/>
      <c r="C20" s="84">
        <f t="shared" si="4"/>
        <v>9</v>
      </c>
      <c r="D20" s="106" t="s">
        <v>148</v>
      </c>
      <c r="E20" s="102" t="e">
        <f>E11/$BD$9</f>
        <v>#N/A</v>
      </c>
      <c r="F20" s="102" t="e">
        <f t="shared" ref="F20:AK20" si="13">F11/$BD$9</f>
        <v>#N/A</v>
      </c>
      <c r="G20" s="102" t="e">
        <f t="shared" si="13"/>
        <v>#N/A</v>
      </c>
      <c r="H20" s="102" t="e">
        <f t="shared" si="13"/>
        <v>#N/A</v>
      </c>
      <c r="I20" s="102" t="e">
        <f t="shared" si="13"/>
        <v>#N/A</v>
      </c>
      <c r="J20" s="102" t="e">
        <f t="shared" si="13"/>
        <v>#N/A</v>
      </c>
      <c r="K20" s="102" t="e">
        <f t="shared" si="13"/>
        <v>#N/A</v>
      </c>
      <c r="L20" s="102" t="e">
        <f t="shared" si="13"/>
        <v>#N/A</v>
      </c>
      <c r="M20" s="102" t="e">
        <f t="shared" si="13"/>
        <v>#N/A</v>
      </c>
      <c r="N20" s="102" t="e">
        <f t="shared" si="13"/>
        <v>#N/A</v>
      </c>
      <c r="O20" s="102" t="e">
        <f t="shared" si="13"/>
        <v>#N/A</v>
      </c>
      <c r="P20" s="102" t="e">
        <f t="shared" si="13"/>
        <v>#N/A</v>
      </c>
      <c r="Q20" s="102" t="e">
        <f t="shared" si="13"/>
        <v>#N/A</v>
      </c>
      <c r="R20" s="102" t="e">
        <f t="shared" si="13"/>
        <v>#N/A</v>
      </c>
      <c r="S20" s="102" t="e">
        <f t="shared" si="13"/>
        <v>#N/A</v>
      </c>
      <c r="T20" s="102" t="e">
        <f t="shared" si="13"/>
        <v>#N/A</v>
      </c>
      <c r="U20" s="102" t="e">
        <f t="shared" si="13"/>
        <v>#N/A</v>
      </c>
      <c r="V20" s="102" t="e">
        <f t="shared" si="13"/>
        <v>#N/A</v>
      </c>
      <c r="W20" s="102" t="e">
        <f t="shared" si="13"/>
        <v>#N/A</v>
      </c>
      <c r="X20" s="102" t="e">
        <f t="shared" si="13"/>
        <v>#N/A</v>
      </c>
      <c r="Y20" s="102" t="e">
        <f t="shared" si="13"/>
        <v>#N/A</v>
      </c>
      <c r="Z20" s="102" t="e">
        <f t="shared" si="13"/>
        <v>#N/A</v>
      </c>
      <c r="AA20" s="102" t="e">
        <f t="shared" si="13"/>
        <v>#N/A</v>
      </c>
      <c r="AB20" s="102" t="e">
        <f t="shared" si="13"/>
        <v>#N/A</v>
      </c>
      <c r="AC20" s="102" t="e">
        <f t="shared" si="13"/>
        <v>#N/A</v>
      </c>
      <c r="AD20" s="102" t="e">
        <f t="shared" si="13"/>
        <v>#N/A</v>
      </c>
      <c r="AE20" s="102" t="e">
        <f t="shared" si="13"/>
        <v>#N/A</v>
      </c>
      <c r="AF20" s="102" t="e">
        <f t="shared" si="13"/>
        <v>#N/A</v>
      </c>
      <c r="AG20" s="102" t="e">
        <f t="shared" si="13"/>
        <v>#N/A</v>
      </c>
      <c r="AH20" s="102" t="e">
        <f t="shared" si="13"/>
        <v>#N/A</v>
      </c>
      <c r="AI20" s="102" t="e">
        <f t="shared" si="13"/>
        <v>#N/A</v>
      </c>
      <c r="AJ20" s="102" t="e">
        <f t="shared" si="13"/>
        <v>#N/A</v>
      </c>
      <c r="AK20" s="102" t="e">
        <f t="shared" si="13"/>
        <v>#N/A</v>
      </c>
      <c r="AL20" s="102" t="e">
        <f t="shared" ref="AL20:BD20" si="14">AL11/$BD$9</f>
        <v>#N/A</v>
      </c>
      <c r="AM20" s="102" t="e">
        <f t="shared" si="14"/>
        <v>#N/A</v>
      </c>
      <c r="AN20" s="102" t="e">
        <f t="shared" si="14"/>
        <v>#N/A</v>
      </c>
      <c r="AO20" s="102" t="e">
        <f t="shared" si="14"/>
        <v>#N/A</v>
      </c>
      <c r="AP20" s="102" t="e">
        <f t="shared" si="14"/>
        <v>#N/A</v>
      </c>
      <c r="AQ20" s="102" t="e">
        <f t="shared" si="14"/>
        <v>#N/A</v>
      </c>
      <c r="AR20" s="102" t="e">
        <f t="shared" si="14"/>
        <v>#N/A</v>
      </c>
      <c r="AS20" s="102" t="e">
        <f t="shared" si="14"/>
        <v>#N/A</v>
      </c>
      <c r="AT20" s="102" t="e">
        <f t="shared" si="14"/>
        <v>#N/A</v>
      </c>
      <c r="AU20" s="102" t="e">
        <f t="shared" si="14"/>
        <v>#N/A</v>
      </c>
      <c r="AV20" s="102" t="e">
        <f t="shared" si="14"/>
        <v>#N/A</v>
      </c>
      <c r="AW20" s="102" t="e">
        <f t="shared" si="14"/>
        <v>#N/A</v>
      </c>
      <c r="AX20" s="102" t="e">
        <f t="shared" si="14"/>
        <v>#N/A</v>
      </c>
      <c r="AY20" s="102" t="e">
        <f t="shared" si="14"/>
        <v>#N/A</v>
      </c>
      <c r="AZ20" s="102" t="e">
        <f t="shared" si="14"/>
        <v>#N/A</v>
      </c>
      <c r="BA20" s="102" t="e">
        <f t="shared" si="14"/>
        <v>#N/A</v>
      </c>
      <c r="BB20" s="102" t="e">
        <f t="shared" si="14"/>
        <v>#N/A</v>
      </c>
      <c r="BC20" s="102" t="e">
        <f t="shared" si="14"/>
        <v>#N/A</v>
      </c>
      <c r="BD20" s="103" t="e">
        <f t="shared" si="14"/>
        <v>#N/A</v>
      </c>
    </row>
    <row r="21" spans="1:56">
      <c r="A21" t="s">
        <v>145</v>
      </c>
      <c r="B21" s="82" t="s">
        <v>18</v>
      </c>
      <c r="C21" s="82">
        <v>1</v>
      </c>
      <c r="D21" s="104" t="s">
        <v>149</v>
      </c>
      <c r="E21" s="92">
        <v>0</v>
      </c>
      <c r="F21" s="92" t="e">
        <f>F12-E12</f>
        <v>#N/A</v>
      </c>
      <c r="G21" s="92" t="e">
        <f t="shared" ref="G21:BD26" si="15">G12-F12</f>
        <v>#N/A</v>
      </c>
      <c r="H21" s="92" t="e">
        <f t="shared" si="15"/>
        <v>#N/A</v>
      </c>
      <c r="I21" s="92" t="e">
        <f t="shared" si="15"/>
        <v>#N/A</v>
      </c>
      <c r="J21" s="92" t="e">
        <f t="shared" si="15"/>
        <v>#N/A</v>
      </c>
      <c r="K21" s="92" t="e">
        <f t="shared" si="15"/>
        <v>#N/A</v>
      </c>
      <c r="L21" s="92" t="e">
        <f t="shared" si="15"/>
        <v>#N/A</v>
      </c>
      <c r="M21" s="92" t="e">
        <f t="shared" si="15"/>
        <v>#N/A</v>
      </c>
      <c r="N21" s="92" t="e">
        <f t="shared" si="15"/>
        <v>#N/A</v>
      </c>
      <c r="O21" s="92" t="e">
        <f t="shared" si="15"/>
        <v>#N/A</v>
      </c>
      <c r="P21" s="92" t="e">
        <f t="shared" si="15"/>
        <v>#N/A</v>
      </c>
      <c r="Q21" s="92" t="e">
        <f t="shared" si="15"/>
        <v>#N/A</v>
      </c>
      <c r="R21" s="92" t="e">
        <f t="shared" si="15"/>
        <v>#N/A</v>
      </c>
      <c r="S21" s="92" t="e">
        <f t="shared" si="15"/>
        <v>#N/A</v>
      </c>
      <c r="T21" s="92" t="e">
        <f t="shared" si="15"/>
        <v>#N/A</v>
      </c>
      <c r="U21" s="92" t="e">
        <f t="shared" si="15"/>
        <v>#N/A</v>
      </c>
      <c r="V21" s="92" t="e">
        <f t="shared" si="15"/>
        <v>#N/A</v>
      </c>
      <c r="W21" s="92" t="e">
        <f t="shared" si="15"/>
        <v>#N/A</v>
      </c>
      <c r="X21" s="92" t="e">
        <f t="shared" si="15"/>
        <v>#N/A</v>
      </c>
      <c r="Y21" s="92" t="e">
        <f t="shared" si="15"/>
        <v>#N/A</v>
      </c>
      <c r="Z21" s="92" t="e">
        <f t="shared" si="15"/>
        <v>#N/A</v>
      </c>
      <c r="AA21" s="92" t="e">
        <f t="shared" si="15"/>
        <v>#N/A</v>
      </c>
      <c r="AB21" s="92" t="e">
        <f t="shared" si="15"/>
        <v>#N/A</v>
      </c>
      <c r="AC21" s="92" t="e">
        <f t="shared" si="15"/>
        <v>#N/A</v>
      </c>
      <c r="AD21" s="92" t="e">
        <f t="shared" si="15"/>
        <v>#N/A</v>
      </c>
      <c r="AE21" s="92" t="e">
        <f t="shared" si="15"/>
        <v>#N/A</v>
      </c>
      <c r="AF21" s="92" t="e">
        <f t="shared" si="15"/>
        <v>#N/A</v>
      </c>
      <c r="AG21" s="92" t="e">
        <f t="shared" si="15"/>
        <v>#N/A</v>
      </c>
      <c r="AH21" s="92" t="e">
        <f t="shared" si="15"/>
        <v>#N/A</v>
      </c>
      <c r="AI21" s="92" t="e">
        <f t="shared" si="15"/>
        <v>#N/A</v>
      </c>
      <c r="AJ21" s="92" t="e">
        <f t="shared" si="15"/>
        <v>#N/A</v>
      </c>
      <c r="AK21" s="92" t="e">
        <f t="shared" si="15"/>
        <v>#N/A</v>
      </c>
      <c r="AL21" s="92" t="e">
        <f t="shared" si="15"/>
        <v>#N/A</v>
      </c>
      <c r="AM21" s="92" t="e">
        <f t="shared" si="15"/>
        <v>#N/A</v>
      </c>
      <c r="AN21" s="92" t="e">
        <f t="shared" si="15"/>
        <v>#N/A</v>
      </c>
      <c r="AO21" s="92" t="e">
        <f t="shared" si="15"/>
        <v>#N/A</v>
      </c>
      <c r="AP21" s="92" t="e">
        <f t="shared" si="15"/>
        <v>#N/A</v>
      </c>
      <c r="AQ21" s="92" t="e">
        <f t="shared" si="15"/>
        <v>#N/A</v>
      </c>
      <c r="AR21" s="92" t="e">
        <f t="shared" si="15"/>
        <v>#N/A</v>
      </c>
      <c r="AS21" s="92" t="e">
        <f t="shared" si="15"/>
        <v>#N/A</v>
      </c>
      <c r="AT21" s="92" t="e">
        <f t="shared" si="15"/>
        <v>#N/A</v>
      </c>
      <c r="AU21" s="92" t="e">
        <f t="shared" si="15"/>
        <v>#N/A</v>
      </c>
      <c r="AV21" s="92" t="e">
        <f t="shared" si="15"/>
        <v>#N/A</v>
      </c>
      <c r="AW21" s="92" t="e">
        <f t="shared" si="15"/>
        <v>#N/A</v>
      </c>
      <c r="AX21" s="92" t="e">
        <f t="shared" si="15"/>
        <v>#N/A</v>
      </c>
      <c r="AY21" s="92" t="e">
        <f t="shared" si="15"/>
        <v>#N/A</v>
      </c>
      <c r="AZ21" s="92" t="e">
        <f t="shared" si="15"/>
        <v>#N/A</v>
      </c>
      <c r="BA21" s="92" t="e">
        <f t="shared" si="15"/>
        <v>#N/A</v>
      </c>
      <c r="BB21" s="92" t="e">
        <f t="shared" si="15"/>
        <v>#N/A</v>
      </c>
      <c r="BC21" s="92" t="e">
        <f t="shared" si="15"/>
        <v>#N/A</v>
      </c>
      <c r="BD21" s="95" t="e">
        <f t="shared" si="15"/>
        <v>#N/A</v>
      </c>
    </row>
    <row r="22" spans="1:56">
      <c r="A22" t="s">
        <v>145</v>
      </c>
      <c r="B22" s="83"/>
      <c r="C22" s="83">
        <f>C21+1</f>
        <v>2</v>
      </c>
      <c r="D22" s="105" t="s">
        <v>150</v>
      </c>
      <c r="E22" s="93">
        <v>0</v>
      </c>
      <c r="F22" s="93" t="e">
        <f t="shared" ref="F22:U29" si="16">F13-E13</f>
        <v>#N/A</v>
      </c>
      <c r="G22" s="93" t="e">
        <f t="shared" si="16"/>
        <v>#N/A</v>
      </c>
      <c r="H22" s="93" t="e">
        <f t="shared" si="16"/>
        <v>#N/A</v>
      </c>
      <c r="I22" s="93" t="e">
        <f t="shared" si="16"/>
        <v>#N/A</v>
      </c>
      <c r="J22" s="93" t="e">
        <f t="shared" si="16"/>
        <v>#N/A</v>
      </c>
      <c r="K22" s="93" t="e">
        <f t="shared" si="16"/>
        <v>#N/A</v>
      </c>
      <c r="L22" s="93" t="e">
        <f t="shared" si="16"/>
        <v>#N/A</v>
      </c>
      <c r="M22" s="93" t="e">
        <f t="shared" si="16"/>
        <v>#N/A</v>
      </c>
      <c r="N22" s="93" t="e">
        <f t="shared" si="16"/>
        <v>#N/A</v>
      </c>
      <c r="O22" s="93" t="e">
        <f t="shared" si="16"/>
        <v>#N/A</v>
      </c>
      <c r="P22" s="93" t="e">
        <f t="shared" si="16"/>
        <v>#N/A</v>
      </c>
      <c r="Q22" s="93" t="e">
        <f t="shared" si="16"/>
        <v>#N/A</v>
      </c>
      <c r="R22" s="93" t="e">
        <f t="shared" si="16"/>
        <v>#N/A</v>
      </c>
      <c r="S22" s="93" t="e">
        <f t="shared" si="16"/>
        <v>#N/A</v>
      </c>
      <c r="T22" s="93" t="e">
        <f t="shared" si="16"/>
        <v>#N/A</v>
      </c>
      <c r="U22" s="93" t="e">
        <f t="shared" si="16"/>
        <v>#N/A</v>
      </c>
      <c r="V22" s="93" t="e">
        <f t="shared" si="15"/>
        <v>#N/A</v>
      </c>
      <c r="W22" s="93" t="e">
        <f t="shared" si="15"/>
        <v>#N/A</v>
      </c>
      <c r="X22" s="93" t="e">
        <f t="shared" si="15"/>
        <v>#N/A</v>
      </c>
      <c r="Y22" s="93" t="e">
        <f t="shared" si="15"/>
        <v>#N/A</v>
      </c>
      <c r="Z22" s="93" t="e">
        <f t="shared" si="15"/>
        <v>#N/A</v>
      </c>
      <c r="AA22" s="93" t="e">
        <f t="shared" si="15"/>
        <v>#N/A</v>
      </c>
      <c r="AB22" s="93" t="e">
        <f t="shared" si="15"/>
        <v>#N/A</v>
      </c>
      <c r="AC22" s="93" t="e">
        <f t="shared" si="15"/>
        <v>#N/A</v>
      </c>
      <c r="AD22" s="93" t="e">
        <f t="shared" si="15"/>
        <v>#N/A</v>
      </c>
      <c r="AE22" s="93" t="e">
        <f t="shared" si="15"/>
        <v>#N/A</v>
      </c>
      <c r="AF22" s="93" t="e">
        <f t="shared" si="15"/>
        <v>#N/A</v>
      </c>
      <c r="AG22" s="93" t="e">
        <f t="shared" si="15"/>
        <v>#N/A</v>
      </c>
      <c r="AH22" s="93" t="e">
        <f t="shared" si="15"/>
        <v>#N/A</v>
      </c>
      <c r="AI22" s="93" t="e">
        <f t="shared" si="15"/>
        <v>#N/A</v>
      </c>
      <c r="AJ22" s="93" t="e">
        <f t="shared" si="15"/>
        <v>#N/A</v>
      </c>
      <c r="AK22" s="93" t="e">
        <f t="shared" si="15"/>
        <v>#N/A</v>
      </c>
      <c r="AL22" s="93" t="e">
        <f t="shared" si="15"/>
        <v>#N/A</v>
      </c>
      <c r="AM22" s="93" t="e">
        <f t="shared" si="15"/>
        <v>#N/A</v>
      </c>
      <c r="AN22" s="93" t="e">
        <f t="shared" si="15"/>
        <v>#N/A</v>
      </c>
      <c r="AO22" s="93" t="e">
        <f t="shared" si="15"/>
        <v>#N/A</v>
      </c>
      <c r="AP22" s="93" t="e">
        <f t="shared" si="15"/>
        <v>#N/A</v>
      </c>
      <c r="AQ22" s="93" t="e">
        <f t="shared" si="15"/>
        <v>#N/A</v>
      </c>
      <c r="AR22" s="93" t="e">
        <f t="shared" si="15"/>
        <v>#N/A</v>
      </c>
      <c r="AS22" s="93" t="e">
        <f t="shared" si="15"/>
        <v>#N/A</v>
      </c>
      <c r="AT22" s="93" t="e">
        <f t="shared" si="15"/>
        <v>#N/A</v>
      </c>
      <c r="AU22" s="93" t="e">
        <f t="shared" si="15"/>
        <v>#N/A</v>
      </c>
      <c r="AV22" s="93" t="e">
        <f t="shared" si="15"/>
        <v>#N/A</v>
      </c>
      <c r="AW22" s="93" t="e">
        <f t="shared" si="15"/>
        <v>#N/A</v>
      </c>
      <c r="AX22" s="93" t="e">
        <f t="shared" si="15"/>
        <v>#N/A</v>
      </c>
      <c r="AY22" s="93" t="e">
        <f t="shared" si="15"/>
        <v>#N/A</v>
      </c>
      <c r="AZ22" s="93" t="e">
        <f t="shared" si="15"/>
        <v>#N/A</v>
      </c>
      <c r="BA22" s="93" t="e">
        <f t="shared" si="15"/>
        <v>#N/A</v>
      </c>
      <c r="BB22" s="93" t="e">
        <f t="shared" si="15"/>
        <v>#N/A</v>
      </c>
      <c r="BC22" s="93" t="e">
        <f t="shared" si="15"/>
        <v>#N/A</v>
      </c>
      <c r="BD22" s="96" t="e">
        <f t="shared" si="15"/>
        <v>#N/A</v>
      </c>
    </row>
    <row r="23" spans="1:56" ht="15.75" thickBot="1">
      <c r="A23" t="s">
        <v>145</v>
      </c>
      <c r="B23" s="84"/>
      <c r="C23" s="84">
        <f t="shared" ref="C23:C29" si="17">C22+1</f>
        <v>3</v>
      </c>
      <c r="D23" s="106" t="s">
        <v>151</v>
      </c>
      <c r="E23" s="94">
        <v>0</v>
      </c>
      <c r="F23" s="94" t="e">
        <f t="shared" si="16"/>
        <v>#N/A</v>
      </c>
      <c r="G23" s="94" t="e">
        <f t="shared" si="15"/>
        <v>#N/A</v>
      </c>
      <c r="H23" s="94" t="e">
        <f t="shared" si="15"/>
        <v>#N/A</v>
      </c>
      <c r="I23" s="94" t="e">
        <f t="shared" si="15"/>
        <v>#N/A</v>
      </c>
      <c r="J23" s="94" t="e">
        <f t="shared" si="15"/>
        <v>#N/A</v>
      </c>
      <c r="K23" s="94" t="e">
        <f t="shared" si="15"/>
        <v>#N/A</v>
      </c>
      <c r="L23" s="94" t="e">
        <f t="shared" si="15"/>
        <v>#N/A</v>
      </c>
      <c r="M23" s="94" t="e">
        <f t="shared" si="15"/>
        <v>#N/A</v>
      </c>
      <c r="N23" s="94" t="e">
        <f t="shared" si="16"/>
        <v>#N/A</v>
      </c>
      <c r="O23" s="94" t="e">
        <f t="shared" si="16"/>
        <v>#N/A</v>
      </c>
      <c r="P23" s="94" t="e">
        <f t="shared" si="16"/>
        <v>#N/A</v>
      </c>
      <c r="Q23" s="94" t="e">
        <f t="shared" si="16"/>
        <v>#N/A</v>
      </c>
      <c r="R23" s="94" t="e">
        <f t="shared" si="16"/>
        <v>#N/A</v>
      </c>
      <c r="S23" s="94" t="e">
        <f t="shared" si="16"/>
        <v>#N/A</v>
      </c>
      <c r="T23" s="94" t="e">
        <f t="shared" si="16"/>
        <v>#N/A</v>
      </c>
      <c r="U23" s="94" t="e">
        <f t="shared" si="16"/>
        <v>#N/A</v>
      </c>
      <c r="V23" s="94" t="e">
        <f t="shared" ref="V23:BC23" si="18">V14-U14</f>
        <v>#N/A</v>
      </c>
      <c r="W23" s="94" t="e">
        <f t="shared" si="18"/>
        <v>#N/A</v>
      </c>
      <c r="X23" s="94" t="e">
        <f t="shared" si="18"/>
        <v>#N/A</v>
      </c>
      <c r="Y23" s="94" t="e">
        <f t="shared" si="18"/>
        <v>#N/A</v>
      </c>
      <c r="Z23" s="94" t="e">
        <f t="shared" si="18"/>
        <v>#N/A</v>
      </c>
      <c r="AA23" s="94" t="e">
        <f t="shared" si="18"/>
        <v>#N/A</v>
      </c>
      <c r="AB23" s="94" t="e">
        <f t="shared" si="18"/>
        <v>#N/A</v>
      </c>
      <c r="AC23" s="94" t="e">
        <f t="shared" si="18"/>
        <v>#N/A</v>
      </c>
      <c r="AD23" s="94" t="e">
        <f t="shared" si="18"/>
        <v>#N/A</v>
      </c>
      <c r="AE23" s="94" t="e">
        <f t="shared" si="18"/>
        <v>#N/A</v>
      </c>
      <c r="AF23" s="94" t="e">
        <f t="shared" si="18"/>
        <v>#N/A</v>
      </c>
      <c r="AG23" s="94" t="e">
        <f t="shared" si="18"/>
        <v>#N/A</v>
      </c>
      <c r="AH23" s="94" t="e">
        <f t="shared" si="18"/>
        <v>#N/A</v>
      </c>
      <c r="AI23" s="94" t="e">
        <f t="shared" si="18"/>
        <v>#N/A</v>
      </c>
      <c r="AJ23" s="94" t="e">
        <f t="shared" si="18"/>
        <v>#N/A</v>
      </c>
      <c r="AK23" s="94" t="e">
        <f t="shared" si="18"/>
        <v>#N/A</v>
      </c>
      <c r="AL23" s="94" t="e">
        <f t="shared" si="18"/>
        <v>#N/A</v>
      </c>
      <c r="AM23" s="94" t="e">
        <f t="shared" si="18"/>
        <v>#N/A</v>
      </c>
      <c r="AN23" s="94" t="e">
        <f t="shared" si="18"/>
        <v>#N/A</v>
      </c>
      <c r="AO23" s="94" t="e">
        <f t="shared" si="18"/>
        <v>#N/A</v>
      </c>
      <c r="AP23" s="94" t="e">
        <f t="shared" si="18"/>
        <v>#N/A</v>
      </c>
      <c r="AQ23" s="94" t="e">
        <f t="shared" si="18"/>
        <v>#N/A</v>
      </c>
      <c r="AR23" s="94" t="e">
        <f t="shared" si="18"/>
        <v>#N/A</v>
      </c>
      <c r="AS23" s="94" t="e">
        <f t="shared" si="18"/>
        <v>#N/A</v>
      </c>
      <c r="AT23" s="94" t="e">
        <f t="shared" si="18"/>
        <v>#N/A</v>
      </c>
      <c r="AU23" s="94" t="e">
        <f t="shared" si="18"/>
        <v>#N/A</v>
      </c>
      <c r="AV23" s="94" t="e">
        <f t="shared" si="18"/>
        <v>#N/A</v>
      </c>
      <c r="AW23" s="94" t="e">
        <f t="shared" si="18"/>
        <v>#N/A</v>
      </c>
      <c r="AX23" s="94" t="e">
        <f t="shared" si="18"/>
        <v>#N/A</v>
      </c>
      <c r="AY23" s="94" t="e">
        <f t="shared" si="18"/>
        <v>#N/A</v>
      </c>
      <c r="AZ23" s="94" t="e">
        <f t="shared" si="18"/>
        <v>#N/A</v>
      </c>
      <c r="BA23" s="94" t="e">
        <f t="shared" si="18"/>
        <v>#N/A</v>
      </c>
      <c r="BB23" s="94" t="e">
        <f t="shared" si="18"/>
        <v>#N/A</v>
      </c>
      <c r="BC23" s="94" t="e">
        <f t="shared" si="18"/>
        <v>#N/A</v>
      </c>
      <c r="BD23" s="97" t="e">
        <f t="shared" ref="BD23" si="19">BD14-BC14</f>
        <v>#N/A</v>
      </c>
    </row>
    <row r="24" spans="1:56">
      <c r="A24" t="s">
        <v>145</v>
      </c>
      <c r="B24" s="82" t="s">
        <v>131</v>
      </c>
      <c r="C24" s="82">
        <f t="shared" si="17"/>
        <v>4</v>
      </c>
      <c r="D24" s="104" t="s">
        <v>149</v>
      </c>
      <c r="E24" s="92">
        <v>0</v>
      </c>
      <c r="F24" s="92" t="e">
        <f t="shared" si="16"/>
        <v>#N/A</v>
      </c>
      <c r="G24" s="92" t="e">
        <f t="shared" si="15"/>
        <v>#N/A</v>
      </c>
      <c r="H24" s="92" t="e">
        <f t="shared" si="15"/>
        <v>#N/A</v>
      </c>
      <c r="I24" s="92" t="e">
        <f t="shared" si="15"/>
        <v>#N/A</v>
      </c>
      <c r="J24" s="92" t="e">
        <f t="shared" si="15"/>
        <v>#N/A</v>
      </c>
      <c r="K24" s="92" t="e">
        <f t="shared" si="15"/>
        <v>#N/A</v>
      </c>
      <c r="L24" s="92" t="e">
        <f t="shared" si="15"/>
        <v>#N/A</v>
      </c>
      <c r="M24" s="92" t="e">
        <f t="shared" si="15"/>
        <v>#N/A</v>
      </c>
      <c r="N24" s="92" t="e">
        <f t="shared" si="15"/>
        <v>#N/A</v>
      </c>
      <c r="O24" s="92" t="e">
        <f t="shared" si="15"/>
        <v>#N/A</v>
      </c>
      <c r="P24" s="92" t="e">
        <f t="shared" si="15"/>
        <v>#N/A</v>
      </c>
      <c r="Q24" s="92" t="e">
        <f t="shared" si="15"/>
        <v>#N/A</v>
      </c>
      <c r="R24" s="92" t="e">
        <f t="shared" si="15"/>
        <v>#N/A</v>
      </c>
      <c r="S24" s="92" t="e">
        <f t="shared" si="15"/>
        <v>#N/A</v>
      </c>
      <c r="T24" s="92" t="e">
        <f t="shared" si="15"/>
        <v>#N/A</v>
      </c>
      <c r="U24" s="92" t="e">
        <f t="shared" si="15"/>
        <v>#N/A</v>
      </c>
      <c r="V24" s="92" t="e">
        <f t="shared" si="15"/>
        <v>#N/A</v>
      </c>
      <c r="W24" s="92" t="e">
        <f t="shared" si="15"/>
        <v>#N/A</v>
      </c>
      <c r="X24" s="92" t="e">
        <f t="shared" si="15"/>
        <v>#N/A</v>
      </c>
      <c r="Y24" s="92" t="e">
        <f t="shared" si="15"/>
        <v>#N/A</v>
      </c>
      <c r="Z24" s="92" t="e">
        <f t="shared" si="15"/>
        <v>#N/A</v>
      </c>
      <c r="AA24" s="92" t="e">
        <f t="shared" si="15"/>
        <v>#N/A</v>
      </c>
      <c r="AB24" s="92" t="e">
        <f t="shared" si="15"/>
        <v>#N/A</v>
      </c>
      <c r="AC24" s="92" t="e">
        <f t="shared" si="15"/>
        <v>#N/A</v>
      </c>
      <c r="AD24" s="92" t="e">
        <f t="shared" si="15"/>
        <v>#N/A</v>
      </c>
      <c r="AE24" s="92" t="e">
        <f t="shared" si="15"/>
        <v>#N/A</v>
      </c>
      <c r="AF24" s="92" t="e">
        <f t="shared" si="15"/>
        <v>#N/A</v>
      </c>
      <c r="AG24" s="92" t="e">
        <f t="shared" si="15"/>
        <v>#N/A</v>
      </c>
      <c r="AH24" s="92" t="e">
        <f t="shared" si="15"/>
        <v>#N/A</v>
      </c>
      <c r="AI24" s="92" t="e">
        <f t="shared" si="15"/>
        <v>#N/A</v>
      </c>
      <c r="AJ24" s="92" t="e">
        <f t="shared" si="15"/>
        <v>#N/A</v>
      </c>
      <c r="AK24" s="92" t="e">
        <f t="shared" si="15"/>
        <v>#N/A</v>
      </c>
      <c r="AL24" s="92" t="e">
        <f t="shared" si="15"/>
        <v>#N/A</v>
      </c>
      <c r="AM24" s="92" t="e">
        <f t="shared" si="15"/>
        <v>#N/A</v>
      </c>
      <c r="AN24" s="92" t="e">
        <f t="shared" si="15"/>
        <v>#N/A</v>
      </c>
      <c r="AO24" s="92" t="e">
        <f t="shared" si="15"/>
        <v>#N/A</v>
      </c>
      <c r="AP24" s="92" t="e">
        <f t="shared" si="15"/>
        <v>#N/A</v>
      </c>
      <c r="AQ24" s="92" t="e">
        <f t="shared" si="15"/>
        <v>#N/A</v>
      </c>
      <c r="AR24" s="92" t="e">
        <f t="shared" si="15"/>
        <v>#N/A</v>
      </c>
      <c r="AS24" s="92" t="e">
        <f t="shared" si="15"/>
        <v>#N/A</v>
      </c>
      <c r="AT24" s="92" t="e">
        <f t="shared" si="15"/>
        <v>#N/A</v>
      </c>
      <c r="AU24" s="92" t="e">
        <f t="shared" si="15"/>
        <v>#N/A</v>
      </c>
      <c r="AV24" s="92" t="e">
        <f t="shared" si="15"/>
        <v>#N/A</v>
      </c>
      <c r="AW24" s="92" t="e">
        <f t="shared" si="15"/>
        <v>#N/A</v>
      </c>
      <c r="AX24" s="92" t="e">
        <f t="shared" si="15"/>
        <v>#N/A</v>
      </c>
      <c r="AY24" s="92" t="e">
        <f t="shared" si="15"/>
        <v>#N/A</v>
      </c>
      <c r="AZ24" s="92" t="e">
        <f t="shared" si="15"/>
        <v>#N/A</v>
      </c>
      <c r="BA24" s="92" t="e">
        <f t="shared" si="15"/>
        <v>#N/A</v>
      </c>
      <c r="BB24" s="92" t="e">
        <f t="shared" si="15"/>
        <v>#N/A</v>
      </c>
      <c r="BC24" s="92" t="e">
        <f t="shared" si="15"/>
        <v>#N/A</v>
      </c>
      <c r="BD24" s="95" t="e">
        <f t="shared" si="15"/>
        <v>#N/A</v>
      </c>
    </row>
    <row r="25" spans="1:56">
      <c r="A25" t="s">
        <v>145</v>
      </c>
      <c r="B25" s="83"/>
      <c r="C25" s="83">
        <f t="shared" si="17"/>
        <v>5</v>
      </c>
      <c r="D25" s="105" t="s">
        <v>150</v>
      </c>
      <c r="E25" s="93">
        <v>0</v>
      </c>
      <c r="F25" s="93" t="e">
        <f t="shared" si="16"/>
        <v>#N/A</v>
      </c>
      <c r="G25" s="93" t="e">
        <f t="shared" si="15"/>
        <v>#N/A</v>
      </c>
      <c r="H25" s="93" t="e">
        <f t="shared" si="15"/>
        <v>#N/A</v>
      </c>
      <c r="I25" s="93" t="e">
        <f t="shared" si="15"/>
        <v>#N/A</v>
      </c>
      <c r="J25" s="93" t="e">
        <f t="shared" si="15"/>
        <v>#N/A</v>
      </c>
      <c r="K25" s="93" t="e">
        <f t="shared" si="15"/>
        <v>#N/A</v>
      </c>
      <c r="L25" s="93" t="e">
        <f t="shared" si="15"/>
        <v>#N/A</v>
      </c>
      <c r="M25" s="93" t="e">
        <f t="shared" si="15"/>
        <v>#N/A</v>
      </c>
      <c r="N25" s="93" t="e">
        <f t="shared" si="15"/>
        <v>#N/A</v>
      </c>
      <c r="O25" s="93" t="e">
        <f t="shared" si="15"/>
        <v>#N/A</v>
      </c>
      <c r="P25" s="93" t="e">
        <f t="shared" si="15"/>
        <v>#N/A</v>
      </c>
      <c r="Q25" s="93" t="e">
        <f t="shared" si="15"/>
        <v>#N/A</v>
      </c>
      <c r="R25" s="93" t="e">
        <f t="shared" si="15"/>
        <v>#N/A</v>
      </c>
      <c r="S25" s="93" t="e">
        <f t="shared" si="15"/>
        <v>#N/A</v>
      </c>
      <c r="T25" s="93" t="e">
        <f t="shared" si="15"/>
        <v>#N/A</v>
      </c>
      <c r="U25" s="93" t="e">
        <f t="shared" si="15"/>
        <v>#N/A</v>
      </c>
      <c r="V25" s="93" t="e">
        <f t="shared" si="15"/>
        <v>#N/A</v>
      </c>
      <c r="W25" s="93" t="e">
        <f t="shared" si="15"/>
        <v>#N/A</v>
      </c>
      <c r="X25" s="93" t="e">
        <f t="shared" si="15"/>
        <v>#N/A</v>
      </c>
      <c r="Y25" s="93" t="e">
        <f t="shared" si="15"/>
        <v>#N/A</v>
      </c>
      <c r="Z25" s="93" t="e">
        <f t="shared" si="15"/>
        <v>#N/A</v>
      </c>
      <c r="AA25" s="93" t="e">
        <f t="shared" si="15"/>
        <v>#N/A</v>
      </c>
      <c r="AB25" s="93" t="e">
        <f t="shared" si="15"/>
        <v>#N/A</v>
      </c>
      <c r="AC25" s="93" t="e">
        <f t="shared" si="15"/>
        <v>#N/A</v>
      </c>
      <c r="AD25" s="93" t="e">
        <f t="shared" si="15"/>
        <v>#N/A</v>
      </c>
      <c r="AE25" s="93" t="e">
        <f t="shared" si="15"/>
        <v>#N/A</v>
      </c>
      <c r="AF25" s="93" t="e">
        <f t="shared" si="15"/>
        <v>#N/A</v>
      </c>
      <c r="AG25" s="93" t="e">
        <f t="shared" si="15"/>
        <v>#N/A</v>
      </c>
      <c r="AH25" s="93" t="e">
        <f t="shared" si="15"/>
        <v>#N/A</v>
      </c>
      <c r="AI25" s="93" t="e">
        <f t="shared" si="15"/>
        <v>#N/A</v>
      </c>
      <c r="AJ25" s="93" t="e">
        <f t="shared" si="15"/>
        <v>#N/A</v>
      </c>
      <c r="AK25" s="93" t="e">
        <f t="shared" si="15"/>
        <v>#N/A</v>
      </c>
      <c r="AL25" s="93" t="e">
        <f t="shared" si="15"/>
        <v>#N/A</v>
      </c>
      <c r="AM25" s="93" t="e">
        <f t="shared" si="15"/>
        <v>#N/A</v>
      </c>
      <c r="AN25" s="93" t="e">
        <f t="shared" si="15"/>
        <v>#N/A</v>
      </c>
      <c r="AO25" s="93" t="e">
        <f t="shared" si="15"/>
        <v>#N/A</v>
      </c>
      <c r="AP25" s="93" t="e">
        <f t="shared" si="15"/>
        <v>#N/A</v>
      </c>
      <c r="AQ25" s="93" t="e">
        <f t="shared" si="15"/>
        <v>#N/A</v>
      </c>
      <c r="AR25" s="93" t="e">
        <f t="shared" si="15"/>
        <v>#N/A</v>
      </c>
      <c r="AS25" s="93" t="e">
        <f t="shared" si="15"/>
        <v>#N/A</v>
      </c>
      <c r="AT25" s="93" t="e">
        <f t="shared" si="15"/>
        <v>#N/A</v>
      </c>
      <c r="AU25" s="93" t="e">
        <f t="shared" si="15"/>
        <v>#N/A</v>
      </c>
      <c r="AV25" s="93" t="e">
        <f t="shared" si="15"/>
        <v>#N/A</v>
      </c>
      <c r="AW25" s="93" t="e">
        <f t="shared" si="15"/>
        <v>#N/A</v>
      </c>
      <c r="AX25" s="93" t="e">
        <f t="shared" si="15"/>
        <v>#N/A</v>
      </c>
      <c r="AY25" s="93" t="e">
        <f t="shared" si="15"/>
        <v>#N/A</v>
      </c>
      <c r="AZ25" s="93" t="e">
        <f t="shared" si="15"/>
        <v>#N/A</v>
      </c>
      <c r="BA25" s="93" t="e">
        <f t="shared" si="15"/>
        <v>#N/A</v>
      </c>
      <c r="BB25" s="93" t="e">
        <f t="shared" si="15"/>
        <v>#N/A</v>
      </c>
      <c r="BC25" s="93" t="e">
        <f t="shared" si="15"/>
        <v>#N/A</v>
      </c>
      <c r="BD25" s="96" t="e">
        <f t="shared" si="15"/>
        <v>#N/A</v>
      </c>
    </row>
    <row r="26" spans="1:56" ht="15.75" thickBot="1">
      <c r="A26" t="s">
        <v>145</v>
      </c>
      <c r="B26" s="84"/>
      <c r="C26" s="84">
        <f t="shared" si="17"/>
        <v>6</v>
      </c>
      <c r="D26" s="106" t="s">
        <v>151</v>
      </c>
      <c r="E26" s="94">
        <v>0</v>
      </c>
      <c r="F26" s="94" t="e">
        <f t="shared" si="16"/>
        <v>#N/A</v>
      </c>
      <c r="G26" s="94" t="e">
        <f t="shared" si="15"/>
        <v>#N/A</v>
      </c>
      <c r="H26" s="94" t="e">
        <f t="shared" si="15"/>
        <v>#N/A</v>
      </c>
      <c r="I26" s="94" t="e">
        <f t="shared" si="15"/>
        <v>#N/A</v>
      </c>
      <c r="J26" s="94" t="e">
        <f t="shared" si="15"/>
        <v>#N/A</v>
      </c>
      <c r="K26" s="94" t="e">
        <f t="shared" si="15"/>
        <v>#N/A</v>
      </c>
      <c r="L26" s="94" t="e">
        <f t="shared" si="15"/>
        <v>#N/A</v>
      </c>
      <c r="M26" s="94" t="e">
        <f t="shared" si="15"/>
        <v>#N/A</v>
      </c>
      <c r="N26" s="94" t="e">
        <f t="shared" ref="N26:BC26" si="20">N17-M17</f>
        <v>#N/A</v>
      </c>
      <c r="O26" s="94" t="e">
        <f t="shared" si="20"/>
        <v>#N/A</v>
      </c>
      <c r="P26" s="94" t="e">
        <f t="shared" si="20"/>
        <v>#N/A</v>
      </c>
      <c r="Q26" s="94" t="e">
        <f t="shared" si="20"/>
        <v>#N/A</v>
      </c>
      <c r="R26" s="94" t="e">
        <f t="shared" si="20"/>
        <v>#N/A</v>
      </c>
      <c r="S26" s="94" t="e">
        <f t="shared" si="20"/>
        <v>#N/A</v>
      </c>
      <c r="T26" s="94" t="e">
        <f t="shared" si="20"/>
        <v>#N/A</v>
      </c>
      <c r="U26" s="94" t="e">
        <f t="shared" si="20"/>
        <v>#N/A</v>
      </c>
      <c r="V26" s="94" t="e">
        <f t="shared" si="20"/>
        <v>#N/A</v>
      </c>
      <c r="W26" s="94" t="e">
        <f t="shared" si="20"/>
        <v>#N/A</v>
      </c>
      <c r="X26" s="94" t="e">
        <f t="shared" si="20"/>
        <v>#N/A</v>
      </c>
      <c r="Y26" s="94" t="e">
        <f t="shared" si="20"/>
        <v>#N/A</v>
      </c>
      <c r="Z26" s="94" t="e">
        <f t="shared" si="20"/>
        <v>#N/A</v>
      </c>
      <c r="AA26" s="94" t="e">
        <f t="shared" si="20"/>
        <v>#N/A</v>
      </c>
      <c r="AB26" s="94" t="e">
        <f t="shared" si="20"/>
        <v>#N/A</v>
      </c>
      <c r="AC26" s="94" t="e">
        <f t="shared" si="20"/>
        <v>#N/A</v>
      </c>
      <c r="AD26" s="94" t="e">
        <f t="shared" si="20"/>
        <v>#N/A</v>
      </c>
      <c r="AE26" s="94" t="e">
        <f t="shared" si="20"/>
        <v>#N/A</v>
      </c>
      <c r="AF26" s="94" t="e">
        <f t="shared" si="20"/>
        <v>#N/A</v>
      </c>
      <c r="AG26" s="94" t="e">
        <f t="shared" si="20"/>
        <v>#N/A</v>
      </c>
      <c r="AH26" s="94" t="e">
        <f t="shared" si="20"/>
        <v>#N/A</v>
      </c>
      <c r="AI26" s="94" t="e">
        <f t="shared" si="20"/>
        <v>#N/A</v>
      </c>
      <c r="AJ26" s="94" t="e">
        <f t="shared" si="20"/>
        <v>#N/A</v>
      </c>
      <c r="AK26" s="94" t="e">
        <f t="shared" si="20"/>
        <v>#N/A</v>
      </c>
      <c r="AL26" s="94" t="e">
        <f t="shared" si="20"/>
        <v>#N/A</v>
      </c>
      <c r="AM26" s="94" t="e">
        <f t="shared" si="20"/>
        <v>#N/A</v>
      </c>
      <c r="AN26" s="94" t="e">
        <f t="shared" si="20"/>
        <v>#N/A</v>
      </c>
      <c r="AO26" s="94" t="e">
        <f t="shared" si="20"/>
        <v>#N/A</v>
      </c>
      <c r="AP26" s="94" t="e">
        <f t="shared" si="20"/>
        <v>#N/A</v>
      </c>
      <c r="AQ26" s="94" t="e">
        <f t="shared" si="20"/>
        <v>#N/A</v>
      </c>
      <c r="AR26" s="94" t="e">
        <f t="shared" si="20"/>
        <v>#N/A</v>
      </c>
      <c r="AS26" s="94" t="e">
        <f t="shared" si="20"/>
        <v>#N/A</v>
      </c>
      <c r="AT26" s="94" t="e">
        <f t="shared" si="20"/>
        <v>#N/A</v>
      </c>
      <c r="AU26" s="94" t="e">
        <f t="shared" si="20"/>
        <v>#N/A</v>
      </c>
      <c r="AV26" s="94" t="e">
        <f t="shared" si="20"/>
        <v>#N/A</v>
      </c>
      <c r="AW26" s="94" t="e">
        <f t="shared" si="20"/>
        <v>#N/A</v>
      </c>
      <c r="AX26" s="94" t="e">
        <f t="shared" si="20"/>
        <v>#N/A</v>
      </c>
      <c r="AY26" s="94" t="e">
        <f t="shared" si="20"/>
        <v>#N/A</v>
      </c>
      <c r="AZ26" s="94" t="e">
        <f t="shared" si="20"/>
        <v>#N/A</v>
      </c>
      <c r="BA26" s="94" t="e">
        <f t="shared" si="20"/>
        <v>#N/A</v>
      </c>
      <c r="BB26" s="94" t="e">
        <f t="shared" si="20"/>
        <v>#N/A</v>
      </c>
      <c r="BC26" s="94" t="e">
        <f t="shared" si="20"/>
        <v>#N/A</v>
      </c>
      <c r="BD26" s="97" t="e">
        <f t="shared" ref="BD26" si="21">BD17-BC17</f>
        <v>#N/A</v>
      </c>
    </row>
    <row r="27" spans="1:56">
      <c r="A27" t="s">
        <v>145</v>
      </c>
      <c r="B27" s="82" t="s">
        <v>134</v>
      </c>
      <c r="C27" s="82">
        <f t="shared" si="17"/>
        <v>7</v>
      </c>
      <c r="D27" s="104" t="s">
        <v>149</v>
      </c>
      <c r="E27" s="92">
        <v>0</v>
      </c>
      <c r="F27" s="92" t="e">
        <f t="shared" si="16"/>
        <v>#N/A</v>
      </c>
      <c r="G27" s="92" t="e">
        <f t="shared" ref="G27:BD29" si="22">G18-F18</f>
        <v>#N/A</v>
      </c>
      <c r="H27" s="92" t="e">
        <f t="shared" si="22"/>
        <v>#N/A</v>
      </c>
      <c r="I27" s="92" t="e">
        <f t="shared" si="22"/>
        <v>#N/A</v>
      </c>
      <c r="J27" s="92" t="e">
        <f t="shared" si="22"/>
        <v>#N/A</v>
      </c>
      <c r="K27" s="92" t="e">
        <f t="shared" si="22"/>
        <v>#N/A</v>
      </c>
      <c r="L27" s="92" t="e">
        <f t="shared" si="22"/>
        <v>#N/A</v>
      </c>
      <c r="M27" s="92" t="e">
        <f t="shared" si="22"/>
        <v>#N/A</v>
      </c>
      <c r="N27" s="92" t="e">
        <f t="shared" si="22"/>
        <v>#N/A</v>
      </c>
      <c r="O27" s="92" t="e">
        <f t="shared" si="22"/>
        <v>#N/A</v>
      </c>
      <c r="P27" s="92" t="e">
        <f t="shared" si="22"/>
        <v>#N/A</v>
      </c>
      <c r="Q27" s="92" t="e">
        <f t="shared" si="22"/>
        <v>#N/A</v>
      </c>
      <c r="R27" s="92" t="e">
        <f t="shared" si="22"/>
        <v>#N/A</v>
      </c>
      <c r="S27" s="92" t="e">
        <f t="shared" si="22"/>
        <v>#N/A</v>
      </c>
      <c r="T27" s="92" t="e">
        <f t="shared" si="22"/>
        <v>#N/A</v>
      </c>
      <c r="U27" s="92" t="e">
        <f t="shared" si="22"/>
        <v>#N/A</v>
      </c>
      <c r="V27" s="92" t="e">
        <f t="shared" si="22"/>
        <v>#N/A</v>
      </c>
      <c r="W27" s="92" t="e">
        <f t="shared" si="22"/>
        <v>#N/A</v>
      </c>
      <c r="X27" s="92" t="e">
        <f t="shared" si="22"/>
        <v>#N/A</v>
      </c>
      <c r="Y27" s="92" t="e">
        <f t="shared" si="22"/>
        <v>#N/A</v>
      </c>
      <c r="Z27" s="92" t="e">
        <f t="shared" si="22"/>
        <v>#N/A</v>
      </c>
      <c r="AA27" s="92" t="e">
        <f t="shared" si="22"/>
        <v>#N/A</v>
      </c>
      <c r="AB27" s="92" t="e">
        <f t="shared" si="22"/>
        <v>#N/A</v>
      </c>
      <c r="AC27" s="92" t="e">
        <f t="shared" si="22"/>
        <v>#N/A</v>
      </c>
      <c r="AD27" s="92" t="e">
        <f t="shared" si="22"/>
        <v>#N/A</v>
      </c>
      <c r="AE27" s="92" t="e">
        <f t="shared" si="22"/>
        <v>#N/A</v>
      </c>
      <c r="AF27" s="92" t="e">
        <f t="shared" si="22"/>
        <v>#N/A</v>
      </c>
      <c r="AG27" s="92" t="e">
        <f t="shared" si="22"/>
        <v>#N/A</v>
      </c>
      <c r="AH27" s="92" t="e">
        <f t="shared" si="22"/>
        <v>#N/A</v>
      </c>
      <c r="AI27" s="92" t="e">
        <f t="shared" si="22"/>
        <v>#N/A</v>
      </c>
      <c r="AJ27" s="92" t="e">
        <f t="shared" si="22"/>
        <v>#N/A</v>
      </c>
      <c r="AK27" s="92" t="e">
        <f t="shared" si="22"/>
        <v>#N/A</v>
      </c>
      <c r="AL27" s="92" t="e">
        <f t="shared" si="22"/>
        <v>#N/A</v>
      </c>
      <c r="AM27" s="92" t="e">
        <f t="shared" si="22"/>
        <v>#N/A</v>
      </c>
      <c r="AN27" s="92" t="e">
        <f t="shared" si="22"/>
        <v>#N/A</v>
      </c>
      <c r="AO27" s="92" t="e">
        <f t="shared" si="22"/>
        <v>#N/A</v>
      </c>
      <c r="AP27" s="92" t="e">
        <f t="shared" si="22"/>
        <v>#N/A</v>
      </c>
      <c r="AQ27" s="92" t="e">
        <f t="shared" si="22"/>
        <v>#N/A</v>
      </c>
      <c r="AR27" s="92" t="e">
        <f t="shared" si="22"/>
        <v>#N/A</v>
      </c>
      <c r="AS27" s="92" t="e">
        <f t="shared" si="22"/>
        <v>#N/A</v>
      </c>
      <c r="AT27" s="92" t="e">
        <f t="shared" si="22"/>
        <v>#N/A</v>
      </c>
      <c r="AU27" s="92" t="e">
        <f t="shared" si="22"/>
        <v>#N/A</v>
      </c>
      <c r="AV27" s="92" t="e">
        <f t="shared" si="22"/>
        <v>#N/A</v>
      </c>
      <c r="AW27" s="92" t="e">
        <f t="shared" si="22"/>
        <v>#N/A</v>
      </c>
      <c r="AX27" s="92" t="e">
        <f t="shared" si="22"/>
        <v>#N/A</v>
      </c>
      <c r="AY27" s="92" t="e">
        <f t="shared" si="22"/>
        <v>#N/A</v>
      </c>
      <c r="AZ27" s="92" t="e">
        <f t="shared" si="22"/>
        <v>#N/A</v>
      </c>
      <c r="BA27" s="92" t="e">
        <f t="shared" si="22"/>
        <v>#N/A</v>
      </c>
      <c r="BB27" s="92" t="e">
        <f t="shared" si="22"/>
        <v>#N/A</v>
      </c>
      <c r="BC27" s="92" t="e">
        <f t="shared" si="22"/>
        <v>#N/A</v>
      </c>
      <c r="BD27" s="95" t="e">
        <f t="shared" si="22"/>
        <v>#N/A</v>
      </c>
    </row>
    <row r="28" spans="1:56">
      <c r="A28" t="s">
        <v>145</v>
      </c>
      <c r="B28" s="83"/>
      <c r="C28" s="83">
        <f t="shared" si="17"/>
        <v>8</v>
      </c>
      <c r="D28" s="105" t="s">
        <v>150</v>
      </c>
      <c r="E28" s="93">
        <v>0</v>
      </c>
      <c r="F28" s="93" t="e">
        <f t="shared" si="16"/>
        <v>#N/A</v>
      </c>
      <c r="G28" s="93" t="e">
        <f t="shared" si="22"/>
        <v>#N/A</v>
      </c>
      <c r="H28" s="93" t="e">
        <f t="shared" si="22"/>
        <v>#N/A</v>
      </c>
      <c r="I28" s="93" t="e">
        <f t="shared" si="22"/>
        <v>#N/A</v>
      </c>
      <c r="J28" s="93" t="e">
        <f t="shared" si="22"/>
        <v>#N/A</v>
      </c>
      <c r="K28" s="93" t="e">
        <f t="shared" si="22"/>
        <v>#N/A</v>
      </c>
      <c r="L28" s="93" t="e">
        <f t="shared" si="22"/>
        <v>#N/A</v>
      </c>
      <c r="M28" s="93" t="e">
        <f t="shared" si="22"/>
        <v>#N/A</v>
      </c>
      <c r="N28" s="93" t="e">
        <f t="shared" si="22"/>
        <v>#N/A</v>
      </c>
      <c r="O28" s="93" t="e">
        <f t="shared" si="22"/>
        <v>#N/A</v>
      </c>
      <c r="P28" s="93" t="e">
        <f t="shared" si="22"/>
        <v>#N/A</v>
      </c>
      <c r="Q28" s="93" t="e">
        <f t="shared" si="22"/>
        <v>#N/A</v>
      </c>
      <c r="R28" s="93" t="e">
        <f t="shared" si="22"/>
        <v>#N/A</v>
      </c>
      <c r="S28" s="93" t="e">
        <f t="shared" si="22"/>
        <v>#N/A</v>
      </c>
      <c r="T28" s="93" t="e">
        <f t="shared" si="22"/>
        <v>#N/A</v>
      </c>
      <c r="U28" s="93" t="e">
        <f t="shared" si="22"/>
        <v>#N/A</v>
      </c>
      <c r="V28" s="93" t="e">
        <f t="shared" si="22"/>
        <v>#N/A</v>
      </c>
      <c r="W28" s="93" t="e">
        <f t="shared" si="22"/>
        <v>#N/A</v>
      </c>
      <c r="X28" s="93" t="e">
        <f t="shared" si="22"/>
        <v>#N/A</v>
      </c>
      <c r="Y28" s="93" t="e">
        <f t="shared" si="22"/>
        <v>#N/A</v>
      </c>
      <c r="Z28" s="93" t="e">
        <f t="shared" si="22"/>
        <v>#N/A</v>
      </c>
      <c r="AA28" s="93" t="e">
        <f t="shared" si="22"/>
        <v>#N/A</v>
      </c>
      <c r="AB28" s="93" t="e">
        <f t="shared" si="22"/>
        <v>#N/A</v>
      </c>
      <c r="AC28" s="93" t="e">
        <f t="shared" si="22"/>
        <v>#N/A</v>
      </c>
      <c r="AD28" s="93" t="e">
        <f t="shared" si="22"/>
        <v>#N/A</v>
      </c>
      <c r="AE28" s="93" t="e">
        <f t="shared" si="22"/>
        <v>#N/A</v>
      </c>
      <c r="AF28" s="93" t="e">
        <f t="shared" si="22"/>
        <v>#N/A</v>
      </c>
      <c r="AG28" s="93" t="e">
        <f t="shared" si="22"/>
        <v>#N/A</v>
      </c>
      <c r="AH28" s="93" t="e">
        <f t="shared" si="22"/>
        <v>#N/A</v>
      </c>
      <c r="AI28" s="93" t="e">
        <f t="shared" si="22"/>
        <v>#N/A</v>
      </c>
      <c r="AJ28" s="93" t="e">
        <f t="shared" si="22"/>
        <v>#N/A</v>
      </c>
      <c r="AK28" s="93" t="e">
        <f t="shared" si="22"/>
        <v>#N/A</v>
      </c>
      <c r="AL28" s="93" t="e">
        <f t="shared" si="22"/>
        <v>#N/A</v>
      </c>
      <c r="AM28" s="93" t="e">
        <f t="shared" si="22"/>
        <v>#N/A</v>
      </c>
      <c r="AN28" s="93" t="e">
        <f t="shared" si="22"/>
        <v>#N/A</v>
      </c>
      <c r="AO28" s="93" t="e">
        <f t="shared" si="22"/>
        <v>#N/A</v>
      </c>
      <c r="AP28" s="93" t="e">
        <f t="shared" si="22"/>
        <v>#N/A</v>
      </c>
      <c r="AQ28" s="93" t="e">
        <f t="shared" si="22"/>
        <v>#N/A</v>
      </c>
      <c r="AR28" s="93" t="e">
        <f t="shared" si="22"/>
        <v>#N/A</v>
      </c>
      <c r="AS28" s="93" t="e">
        <f t="shared" si="22"/>
        <v>#N/A</v>
      </c>
      <c r="AT28" s="93" t="e">
        <f t="shared" si="22"/>
        <v>#N/A</v>
      </c>
      <c r="AU28" s="93" t="e">
        <f t="shared" si="22"/>
        <v>#N/A</v>
      </c>
      <c r="AV28" s="93" t="e">
        <f t="shared" si="22"/>
        <v>#N/A</v>
      </c>
      <c r="AW28" s="93" t="e">
        <f t="shared" si="22"/>
        <v>#N/A</v>
      </c>
      <c r="AX28" s="93" t="e">
        <f t="shared" si="22"/>
        <v>#N/A</v>
      </c>
      <c r="AY28" s="93" t="e">
        <f t="shared" si="22"/>
        <v>#N/A</v>
      </c>
      <c r="AZ28" s="93" t="e">
        <f t="shared" si="22"/>
        <v>#N/A</v>
      </c>
      <c r="BA28" s="93" t="e">
        <f t="shared" si="22"/>
        <v>#N/A</v>
      </c>
      <c r="BB28" s="93" t="e">
        <f t="shared" si="22"/>
        <v>#N/A</v>
      </c>
      <c r="BC28" s="93" t="e">
        <f t="shared" si="22"/>
        <v>#N/A</v>
      </c>
      <c r="BD28" s="96" t="e">
        <f t="shared" si="22"/>
        <v>#N/A</v>
      </c>
    </row>
    <row r="29" spans="1:56" ht="15.75" thickBot="1">
      <c r="A29" t="s">
        <v>145</v>
      </c>
      <c r="B29" s="84"/>
      <c r="C29" s="84">
        <f t="shared" si="17"/>
        <v>9</v>
      </c>
      <c r="D29" s="106" t="s">
        <v>151</v>
      </c>
      <c r="E29" s="94">
        <v>0</v>
      </c>
      <c r="F29" s="94" t="e">
        <f t="shared" si="16"/>
        <v>#N/A</v>
      </c>
      <c r="G29" s="94" t="e">
        <f t="shared" si="22"/>
        <v>#N/A</v>
      </c>
      <c r="H29" s="94" t="e">
        <f t="shared" si="22"/>
        <v>#N/A</v>
      </c>
      <c r="I29" s="94" t="e">
        <f t="shared" si="22"/>
        <v>#N/A</v>
      </c>
      <c r="J29" s="94" t="e">
        <f t="shared" si="22"/>
        <v>#N/A</v>
      </c>
      <c r="K29" s="94" t="e">
        <f t="shared" si="22"/>
        <v>#N/A</v>
      </c>
      <c r="L29" s="94" t="e">
        <f t="shared" si="22"/>
        <v>#N/A</v>
      </c>
      <c r="M29" s="94" t="e">
        <f t="shared" si="22"/>
        <v>#N/A</v>
      </c>
      <c r="N29" s="94" t="e">
        <f t="shared" si="22"/>
        <v>#N/A</v>
      </c>
      <c r="O29" s="94" t="e">
        <f t="shared" si="22"/>
        <v>#N/A</v>
      </c>
      <c r="P29" s="94" t="e">
        <f t="shared" si="22"/>
        <v>#N/A</v>
      </c>
      <c r="Q29" s="94" t="e">
        <f t="shared" si="22"/>
        <v>#N/A</v>
      </c>
      <c r="R29" s="94" t="e">
        <f t="shared" si="22"/>
        <v>#N/A</v>
      </c>
      <c r="S29" s="94" t="e">
        <f t="shared" si="22"/>
        <v>#N/A</v>
      </c>
      <c r="T29" s="94" t="e">
        <f t="shared" si="22"/>
        <v>#N/A</v>
      </c>
      <c r="U29" s="94" t="e">
        <f t="shared" si="22"/>
        <v>#N/A</v>
      </c>
      <c r="V29" s="94" t="e">
        <f t="shared" si="22"/>
        <v>#N/A</v>
      </c>
      <c r="W29" s="94" t="e">
        <f t="shared" si="22"/>
        <v>#N/A</v>
      </c>
      <c r="X29" s="94" t="e">
        <f t="shared" si="22"/>
        <v>#N/A</v>
      </c>
      <c r="Y29" s="94" t="e">
        <f t="shared" si="22"/>
        <v>#N/A</v>
      </c>
      <c r="Z29" s="94" t="e">
        <f t="shared" si="22"/>
        <v>#N/A</v>
      </c>
      <c r="AA29" s="94" t="e">
        <f t="shared" si="22"/>
        <v>#N/A</v>
      </c>
      <c r="AB29" s="94" t="e">
        <f t="shared" si="22"/>
        <v>#N/A</v>
      </c>
      <c r="AC29" s="94" t="e">
        <f t="shared" si="22"/>
        <v>#N/A</v>
      </c>
      <c r="AD29" s="94" t="e">
        <f t="shared" si="22"/>
        <v>#N/A</v>
      </c>
      <c r="AE29" s="94" t="e">
        <f t="shared" si="22"/>
        <v>#N/A</v>
      </c>
      <c r="AF29" s="94" t="e">
        <f t="shared" si="22"/>
        <v>#N/A</v>
      </c>
      <c r="AG29" s="94" t="e">
        <f t="shared" si="22"/>
        <v>#N/A</v>
      </c>
      <c r="AH29" s="94" t="e">
        <f t="shared" si="22"/>
        <v>#N/A</v>
      </c>
      <c r="AI29" s="94" t="e">
        <f t="shared" si="22"/>
        <v>#N/A</v>
      </c>
      <c r="AJ29" s="94" t="e">
        <f t="shared" si="22"/>
        <v>#N/A</v>
      </c>
      <c r="AK29" s="94" t="e">
        <f t="shared" si="22"/>
        <v>#N/A</v>
      </c>
      <c r="AL29" s="94" t="e">
        <f t="shared" si="22"/>
        <v>#N/A</v>
      </c>
      <c r="AM29" s="94" t="e">
        <f t="shared" si="22"/>
        <v>#N/A</v>
      </c>
      <c r="AN29" s="94" t="e">
        <f t="shared" si="22"/>
        <v>#N/A</v>
      </c>
      <c r="AO29" s="94" t="e">
        <f t="shared" si="22"/>
        <v>#N/A</v>
      </c>
      <c r="AP29" s="94" t="e">
        <f t="shared" si="22"/>
        <v>#N/A</v>
      </c>
      <c r="AQ29" s="94" t="e">
        <f t="shared" si="22"/>
        <v>#N/A</v>
      </c>
      <c r="AR29" s="94" t="e">
        <f t="shared" si="22"/>
        <v>#N/A</v>
      </c>
      <c r="AS29" s="94" t="e">
        <f t="shared" si="22"/>
        <v>#N/A</v>
      </c>
      <c r="AT29" s="94" t="e">
        <f t="shared" si="22"/>
        <v>#N/A</v>
      </c>
      <c r="AU29" s="94" t="e">
        <f t="shared" si="22"/>
        <v>#N/A</v>
      </c>
      <c r="AV29" s="94" t="e">
        <f t="shared" si="22"/>
        <v>#N/A</v>
      </c>
      <c r="AW29" s="94" t="e">
        <f t="shared" si="22"/>
        <v>#N/A</v>
      </c>
      <c r="AX29" s="94" t="e">
        <f t="shared" si="22"/>
        <v>#N/A</v>
      </c>
      <c r="AY29" s="94" t="e">
        <f t="shared" si="22"/>
        <v>#N/A</v>
      </c>
      <c r="AZ29" s="94" t="e">
        <f t="shared" si="22"/>
        <v>#N/A</v>
      </c>
      <c r="BA29" s="94" t="e">
        <f t="shared" si="22"/>
        <v>#N/A</v>
      </c>
      <c r="BB29" s="94" t="e">
        <f t="shared" si="22"/>
        <v>#N/A</v>
      </c>
      <c r="BC29" s="94" t="e">
        <f t="shared" si="22"/>
        <v>#N/A</v>
      </c>
      <c r="BD29" s="97" t="e">
        <f t="shared" si="22"/>
        <v>#N/A</v>
      </c>
    </row>
    <row r="32" spans="1:56">
      <c r="B32" s="217" t="s">
        <v>158</v>
      </c>
      <c r="C32" s="217"/>
      <c r="D32" s="217" t="s">
        <v>153</v>
      </c>
      <c r="E32" s="217" t="s">
        <v>154</v>
      </c>
      <c r="F32" s="217"/>
      <c r="G32" s="217"/>
      <c r="H32" s="217" t="s">
        <v>155</v>
      </c>
      <c r="I32" s="217"/>
      <c r="J32" s="217"/>
      <c r="K32" s="217" t="s">
        <v>156</v>
      </c>
      <c r="L32" s="217"/>
      <c r="M32" s="217"/>
    </row>
    <row r="33" spans="2:13">
      <c r="B33" s="217"/>
      <c r="C33" s="217"/>
      <c r="D33" s="217"/>
      <c r="E33" s="109" t="s">
        <v>135</v>
      </c>
      <c r="F33" s="109" t="s">
        <v>139</v>
      </c>
      <c r="G33" s="109" t="s">
        <v>152</v>
      </c>
      <c r="H33" s="109" t="s">
        <v>135</v>
      </c>
      <c r="I33" s="109" t="s">
        <v>139</v>
      </c>
      <c r="J33" s="109" t="s">
        <v>152</v>
      </c>
      <c r="K33" s="109" t="s">
        <v>135</v>
      </c>
      <c r="L33" s="109" t="s">
        <v>139</v>
      </c>
      <c r="M33" s="109" t="s">
        <v>152</v>
      </c>
    </row>
    <row r="34" spans="2:13" ht="24" customHeight="1">
      <c r="B34" s="218" t="s">
        <v>159</v>
      </c>
      <c r="C34" s="218"/>
      <c r="D34" s="113" t="e">
        <f>BD3/$BD$3*100</f>
        <v>#N/A</v>
      </c>
      <c r="E34" s="114" t="e">
        <f>INDEX($E$12:$BD$20,1,HLOOKUP('Наше предложение по ПД'!$E$2,'S-кривая - ПД'!$E$1:$BD$2,2,0))*100</f>
        <v>#N/A</v>
      </c>
      <c r="F34" s="114" t="e">
        <f>INDEX($E$12:$BD$20,3,HLOOKUP('Наше предложение по ПД'!$E$2,'S-кривая - ПД'!$E$1:$BD$2,2,0))*100</f>
        <v>#N/A</v>
      </c>
      <c r="G34" s="114" t="e">
        <f>F34-E34</f>
        <v>#N/A</v>
      </c>
      <c r="H34" s="115" t="e">
        <f t="shared" ref="H34:I36" si="23">E34-K34</f>
        <v>#N/A</v>
      </c>
      <c r="I34" s="115" t="e">
        <f t="shared" si="23"/>
        <v>#N/A</v>
      </c>
      <c r="J34" s="115" t="e">
        <f>H34-I34</f>
        <v>#N/A</v>
      </c>
      <c r="K34" s="114">
        <v>25.617671120807213</v>
      </c>
      <c r="L34" s="114">
        <v>0</v>
      </c>
      <c r="M34" s="114">
        <v>-25.617671120807213</v>
      </c>
    </row>
    <row r="35" spans="2:13" ht="24" customHeight="1">
      <c r="B35" s="216" t="s">
        <v>131</v>
      </c>
      <c r="C35" s="216"/>
      <c r="D35" s="110" t="e">
        <f>BD6/$BD$3*100</f>
        <v>#N/A</v>
      </c>
      <c r="E35" s="111" t="e">
        <f>INDEX($E$12:$BD$20,4,HLOOKUP('Наше предложение по ПД'!$E$2,'S-кривая - ПД'!$E$1:$BD$2,2,0))*100</f>
        <v>#N/A</v>
      </c>
      <c r="F35" s="111" t="e">
        <f>INDEX($E$12:$BD$20,6,HLOOKUP('Наше предложение по ПД'!$E$2,'S-кривая - ПД'!$E$1:$BD$2,2,0))*100</f>
        <v>#N/A</v>
      </c>
      <c r="G35" s="111" t="e">
        <f>F35-E35</f>
        <v>#N/A</v>
      </c>
      <c r="H35" s="112" t="e">
        <f t="shared" si="23"/>
        <v>#N/A</v>
      </c>
      <c r="I35" s="112" t="e">
        <f t="shared" si="23"/>
        <v>#N/A</v>
      </c>
      <c r="J35" s="112" t="e">
        <f>H35-I35</f>
        <v>#N/A</v>
      </c>
      <c r="K35" s="111">
        <v>49.000000000000007</v>
      </c>
      <c r="L35" s="111">
        <v>0</v>
      </c>
      <c r="M35" s="111">
        <v>-49.000000000000007</v>
      </c>
    </row>
    <row r="36" spans="2:13" ht="24" customHeight="1">
      <c r="B36" s="216" t="s">
        <v>134</v>
      </c>
      <c r="C36" s="216"/>
      <c r="D36" s="110" t="e">
        <f>BD9/$BD$3*100</f>
        <v>#N/A</v>
      </c>
      <c r="E36" s="111" t="e">
        <f>INDEX($E$12:$BD$20,7,HLOOKUP('Наше предложение по ПД'!$E$2,'S-кривая - ПД'!$E$1:$BD$2,2,0))*100</f>
        <v>#N/A</v>
      </c>
      <c r="F36" s="111" t="e">
        <f>INDEX($E$12:$BD$20,9,HLOOKUP('Наше предложение по ПД'!$E$2,'S-кривая - ПД'!$E$1:$BD$2,2,0))*100</f>
        <v>#N/A</v>
      </c>
      <c r="G36" s="111" t="e">
        <f>F36-E36</f>
        <v>#N/A</v>
      </c>
      <c r="H36" s="112" t="e">
        <f t="shared" si="23"/>
        <v>#N/A</v>
      </c>
      <c r="I36" s="112" t="e">
        <f t="shared" si="23"/>
        <v>#N/A</v>
      </c>
      <c r="J36" s="112" t="e">
        <f>H36-I36</f>
        <v>#N/A</v>
      </c>
      <c r="K36" s="111">
        <v>21.043364851646569</v>
      </c>
      <c r="L36" s="111">
        <v>0</v>
      </c>
      <c r="M36" s="111">
        <v>-21.043364851646569</v>
      </c>
    </row>
  </sheetData>
  <mergeCells count="8">
    <mergeCell ref="B35:C35"/>
    <mergeCell ref="B36:C36"/>
    <mergeCell ref="E32:G32"/>
    <mergeCell ref="H32:J32"/>
    <mergeCell ref="K32:M32"/>
    <mergeCell ref="D32:D33"/>
    <mergeCell ref="B32:C33"/>
    <mergeCell ref="B34:C3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X63"/>
  <sheetViews>
    <sheetView view="pageBreakPreview" topLeftCell="C1" zoomScale="70" zoomScaleNormal="85" zoomScaleSheetLayoutView="70" workbookViewId="0">
      <pane xSplit="11" ySplit="12" topLeftCell="BM13" activePane="bottomRight" state="frozen"/>
      <selection activeCell="C1" sqref="C1"/>
      <selection pane="topRight" activeCell="N1" sqref="N1"/>
      <selection pane="bottomLeft" activeCell="C12" sqref="C12"/>
      <selection pane="bottomRight" activeCell="D1" sqref="D1"/>
    </sheetView>
  </sheetViews>
  <sheetFormatPr defaultRowHeight="15" outlineLevelRow="1" outlineLevelCol="1"/>
  <cols>
    <col min="1" max="2" width="12.42578125" hidden="1" customWidth="1" outlineLevel="1"/>
    <col min="3" max="3" width="6" style="1" customWidth="1" collapsed="1"/>
    <col min="4" max="4" width="15.5703125" style="1" customWidth="1"/>
    <col min="5" max="5" width="16.85546875" style="1" customWidth="1"/>
    <col min="6" max="6" width="16" style="1" customWidth="1"/>
    <col min="7" max="7" width="13.7109375" style="1" customWidth="1"/>
    <col min="8" max="8" width="12.7109375" style="1" customWidth="1"/>
    <col min="9" max="9" width="17" style="1" customWidth="1"/>
    <col min="10" max="10" width="14.5703125" style="1" customWidth="1"/>
    <col min="11" max="11" width="12.28515625" style="1" customWidth="1"/>
    <col min="12" max="12" width="26.140625" style="1" customWidth="1"/>
    <col min="13" max="13" width="49.5703125" style="1" customWidth="1"/>
    <col min="14" max="25" width="8.42578125" style="1" customWidth="1"/>
    <col min="26" max="26" width="33.28515625" style="3" customWidth="1"/>
    <col min="27" max="27" width="15.42578125" style="12" customWidth="1"/>
    <col min="28" max="29" width="13" style="13" customWidth="1"/>
    <col min="30" max="30" width="16.140625" style="13" customWidth="1"/>
    <col min="31" max="38" width="8.28515625" style="13" customWidth="1"/>
    <col min="39" max="39" width="8.28515625" style="2" customWidth="1"/>
    <col min="40" max="40" width="13" style="2" customWidth="1"/>
    <col min="41" max="41" width="12.42578125" style="2" customWidth="1"/>
    <col min="42" max="42" width="16" style="2" customWidth="1"/>
    <col min="43" max="43" width="11.140625" style="2" customWidth="1"/>
    <col min="44" max="44" width="10.42578125" style="2" customWidth="1"/>
    <col min="45" max="45" width="23.28515625" style="2" customWidth="1"/>
    <col min="46" max="48" width="12.5703125" style="2" customWidth="1"/>
    <col min="49" max="49" width="25.7109375" style="2" customWidth="1"/>
    <col min="50" max="51" width="15.42578125" style="2" customWidth="1"/>
    <col min="52" max="52" width="13.85546875" style="2" customWidth="1"/>
    <col min="53" max="53" width="18.28515625" style="2" customWidth="1"/>
    <col min="54" max="56" width="12.5703125" style="2" customWidth="1"/>
    <col min="57" max="57" width="15.42578125" style="2" customWidth="1"/>
    <col min="58" max="59" width="12.5703125" style="2" customWidth="1"/>
    <col min="60" max="60" width="12.28515625" style="2" customWidth="1"/>
    <col min="61" max="61" width="25.7109375" style="2" customWidth="1"/>
    <col min="62" max="63" width="14.7109375" style="2" customWidth="1"/>
    <col min="64" max="64" width="12.28515625" style="2" customWidth="1"/>
    <col min="65" max="65" width="25.7109375" style="2" customWidth="1"/>
    <col min="66" max="67" width="14.7109375" style="2" customWidth="1"/>
    <col min="68" max="68" width="12.28515625" style="2" customWidth="1"/>
    <col min="71" max="71" width="12" bestFit="1" customWidth="1"/>
  </cols>
  <sheetData>
    <row r="1" spans="1:232" ht="18.75" customHeight="1">
      <c r="D1" s="215" t="s">
        <v>263</v>
      </c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07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</row>
    <row r="2" spans="1:232" ht="18.75" customHeight="1">
      <c r="C2" s="246" t="s">
        <v>8</v>
      </c>
      <c r="D2" s="246"/>
      <c r="E2" s="11">
        <v>44416</v>
      </c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</row>
    <row r="3" spans="1:232" ht="42" customHeight="1" collapsed="1">
      <c r="C3" s="50"/>
      <c r="D3" s="194"/>
      <c r="E3" s="194"/>
      <c r="F3" s="194"/>
      <c r="G3" s="194"/>
      <c r="H3" s="194"/>
      <c r="I3" s="50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1"/>
      <c r="AA3" s="234" t="s">
        <v>97</v>
      </c>
      <c r="AB3" s="234"/>
      <c r="AC3" s="234" t="s">
        <v>104</v>
      </c>
      <c r="AD3" s="234"/>
      <c r="AE3" s="234" t="s">
        <v>110</v>
      </c>
      <c r="AF3" s="234"/>
      <c r="AG3" s="234" t="s">
        <v>117</v>
      </c>
      <c r="AH3" s="234"/>
      <c r="AI3" s="234" t="s">
        <v>124</v>
      </c>
      <c r="AJ3" s="234"/>
      <c r="AK3" s="234" t="s">
        <v>184</v>
      </c>
      <c r="AL3" s="234"/>
      <c r="BL3" s="245" t="s">
        <v>171</v>
      </c>
      <c r="BM3" s="245"/>
      <c r="BN3" s="245"/>
      <c r="BO3" s="245"/>
      <c r="BP3" s="245"/>
    </row>
    <row r="4" spans="1:232" ht="45" hidden="1" outlineLevel="1">
      <c r="Z4" s="4" t="s">
        <v>92</v>
      </c>
      <c r="AA4" s="51" t="s">
        <v>129</v>
      </c>
      <c r="AB4" s="52" t="s">
        <v>130</v>
      </c>
      <c r="AC4" s="51" t="s">
        <v>129</v>
      </c>
      <c r="AD4" s="52" t="s">
        <v>130</v>
      </c>
      <c r="AE4" s="51" t="s">
        <v>129</v>
      </c>
      <c r="AF4" s="52" t="s">
        <v>130</v>
      </c>
      <c r="AG4" s="51" t="s">
        <v>129</v>
      </c>
      <c r="AH4" s="52" t="s">
        <v>130</v>
      </c>
      <c r="AI4" s="51" t="s">
        <v>129</v>
      </c>
      <c r="AJ4" s="52" t="s">
        <v>130</v>
      </c>
      <c r="AK4" s="182" t="s">
        <v>129</v>
      </c>
      <c r="AL4" s="52" t="s">
        <v>130</v>
      </c>
      <c r="BL4" s="164"/>
      <c r="BP4" s="164"/>
      <c r="BR4" s="231" t="s">
        <v>135</v>
      </c>
      <c r="BS4" s="231"/>
      <c r="BT4" s="231"/>
      <c r="BU4" s="231"/>
      <c r="BV4" s="231"/>
      <c r="BW4" s="231"/>
      <c r="BX4" s="231"/>
      <c r="BY4" s="231"/>
      <c r="BZ4" s="231"/>
      <c r="CA4" s="231"/>
      <c r="CB4" s="231"/>
      <c r="CC4" s="231"/>
      <c r="CD4" s="231"/>
      <c r="CE4" s="231"/>
      <c r="CF4" s="231"/>
      <c r="CG4" s="231"/>
      <c r="CH4" s="231"/>
      <c r="CI4" s="231"/>
      <c r="CJ4" s="231"/>
      <c r="CK4" s="231"/>
      <c r="CL4" s="231"/>
      <c r="CM4" s="231"/>
      <c r="CN4" s="231"/>
      <c r="CO4" s="231"/>
      <c r="CP4" s="231"/>
      <c r="CQ4" s="231"/>
      <c r="CR4" s="231"/>
      <c r="CS4" s="231"/>
      <c r="CT4" s="231"/>
      <c r="CU4" s="231"/>
      <c r="CV4" s="231"/>
      <c r="CW4" s="231"/>
      <c r="CX4" s="231"/>
      <c r="CY4" s="231"/>
      <c r="CZ4" s="231"/>
      <c r="DA4" s="231"/>
      <c r="DB4" s="231"/>
      <c r="DC4" s="231"/>
      <c r="DD4" s="231"/>
      <c r="DE4" s="231"/>
      <c r="DF4" s="231"/>
      <c r="DG4" s="231"/>
      <c r="DH4" s="231"/>
      <c r="DI4" s="231"/>
      <c r="DJ4" s="231"/>
      <c r="DK4" s="231"/>
      <c r="DL4" s="231"/>
      <c r="DM4" s="231"/>
      <c r="DN4" s="231"/>
      <c r="DO4" s="231"/>
      <c r="DP4" s="231"/>
      <c r="DQ4" s="231"/>
      <c r="DR4" s="231"/>
      <c r="DS4" s="4"/>
      <c r="DU4" s="231" t="s">
        <v>138</v>
      </c>
      <c r="DV4" s="231"/>
      <c r="DW4" s="231"/>
      <c r="DX4" s="231"/>
      <c r="DY4" s="231"/>
      <c r="DZ4" s="231"/>
      <c r="EA4" s="231"/>
      <c r="EB4" s="231"/>
      <c r="EC4" s="231"/>
      <c r="ED4" s="231"/>
      <c r="EE4" s="231"/>
      <c r="EF4" s="231"/>
      <c r="EG4" s="231"/>
      <c r="EH4" s="231"/>
      <c r="EI4" s="231"/>
      <c r="EJ4" s="231"/>
      <c r="EK4" s="231"/>
      <c r="EL4" s="231"/>
      <c r="EM4" s="231"/>
      <c r="EN4" s="231"/>
      <c r="EO4" s="231"/>
      <c r="EP4" s="231"/>
      <c r="EQ4" s="231"/>
      <c r="ER4" s="231"/>
      <c r="ES4" s="231"/>
      <c r="ET4" s="231"/>
      <c r="EU4" s="231"/>
      <c r="EV4" s="231"/>
      <c r="EW4" s="231"/>
      <c r="EX4" s="231"/>
      <c r="EY4" s="231"/>
      <c r="EZ4" s="231"/>
      <c r="FA4" s="231"/>
      <c r="FB4" s="231"/>
      <c r="FC4" s="231"/>
      <c r="FD4" s="231"/>
      <c r="FE4" s="231"/>
      <c r="FF4" s="231"/>
      <c r="FG4" s="231"/>
      <c r="FH4" s="231"/>
      <c r="FI4" s="231"/>
      <c r="FJ4" s="231"/>
      <c r="FK4" s="231"/>
      <c r="FL4" s="231"/>
      <c r="FM4" s="231"/>
      <c r="FN4" s="231"/>
      <c r="FO4" s="231"/>
      <c r="FP4" s="231"/>
      <c r="FQ4" s="231"/>
      <c r="FR4" s="231"/>
      <c r="FS4" s="231"/>
      <c r="FT4" s="231"/>
      <c r="FU4" s="231"/>
      <c r="FW4" s="231" t="s">
        <v>139</v>
      </c>
      <c r="FX4" s="231"/>
      <c r="FY4" s="231"/>
      <c r="FZ4" s="231"/>
      <c r="GA4" s="231"/>
      <c r="GB4" s="231"/>
      <c r="GC4" s="231"/>
      <c r="GD4" s="231"/>
      <c r="GE4" s="231"/>
      <c r="GF4" s="231"/>
      <c r="GG4" s="231"/>
      <c r="GH4" s="231"/>
      <c r="GI4" s="231"/>
      <c r="GJ4" s="231"/>
      <c r="GK4" s="231"/>
      <c r="GL4" s="231"/>
      <c r="GM4" s="231"/>
      <c r="GN4" s="231"/>
      <c r="GO4" s="231"/>
      <c r="GP4" s="231"/>
      <c r="GQ4" s="231"/>
      <c r="GR4" s="231"/>
      <c r="GS4" s="231"/>
      <c r="GT4" s="231"/>
      <c r="GU4" s="231"/>
      <c r="GV4" s="231"/>
      <c r="GW4" s="231"/>
      <c r="GX4" s="231"/>
      <c r="GY4" s="231"/>
      <c r="GZ4" s="231"/>
      <c r="HA4" s="231"/>
      <c r="HB4" s="231"/>
      <c r="HC4" s="231"/>
      <c r="HD4" s="231"/>
      <c r="HE4" s="231"/>
      <c r="HF4" s="231"/>
      <c r="HG4" s="231"/>
      <c r="HH4" s="231"/>
      <c r="HI4" s="231"/>
      <c r="HJ4" s="231"/>
      <c r="HK4" s="231"/>
      <c r="HL4" s="231"/>
      <c r="HM4" s="231"/>
      <c r="HN4" s="231"/>
      <c r="HO4" s="231"/>
      <c r="HP4" s="231"/>
      <c r="HQ4" s="231"/>
      <c r="HR4" s="231"/>
      <c r="HS4" s="231"/>
      <c r="HT4" s="231"/>
      <c r="HU4" s="231"/>
      <c r="HV4" s="231"/>
      <c r="HW4" s="231"/>
    </row>
    <row r="5" spans="1:232" ht="36" hidden="1" customHeight="1" outlineLevel="1">
      <c r="Z5" s="1" t="s">
        <v>131</v>
      </c>
      <c r="AA5" s="54" t="s">
        <v>98</v>
      </c>
      <c r="AB5" s="55">
        <v>0.5</v>
      </c>
      <c r="AC5" s="56" t="s">
        <v>103</v>
      </c>
      <c r="AD5" s="55">
        <v>0.3</v>
      </c>
      <c r="AE5" s="57" t="s">
        <v>109</v>
      </c>
      <c r="AF5" s="55">
        <v>0.2</v>
      </c>
      <c r="AG5" s="57"/>
      <c r="AH5" s="55"/>
      <c r="AI5" s="57"/>
      <c r="AJ5" s="55"/>
      <c r="AK5" s="57"/>
      <c r="AL5" s="55"/>
      <c r="BL5" s="166" t="s">
        <v>169</v>
      </c>
      <c r="BP5" s="166" t="s">
        <v>169</v>
      </c>
      <c r="BR5" s="230" t="s">
        <v>136</v>
      </c>
      <c r="BS5" s="229">
        <v>44347</v>
      </c>
      <c r="BT5" s="229">
        <f>BS5+7</f>
        <v>44354</v>
      </c>
      <c r="BU5" s="229">
        <f>BT5+7</f>
        <v>44361</v>
      </c>
      <c r="BV5" s="229">
        <f t="shared" ref="BV5:CT5" si="0">BU5+7</f>
        <v>44368</v>
      </c>
      <c r="BW5" s="229">
        <f t="shared" si="0"/>
        <v>44375</v>
      </c>
      <c r="BX5" s="229">
        <f t="shared" si="0"/>
        <v>44382</v>
      </c>
      <c r="BY5" s="229">
        <f t="shared" si="0"/>
        <v>44389</v>
      </c>
      <c r="BZ5" s="229">
        <f t="shared" si="0"/>
        <v>44396</v>
      </c>
      <c r="CA5" s="229">
        <f t="shared" si="0"/>
        <v>44403</v>
      </c>
      <c r="CB5" s="229">
        <f t="shared" si="0"/>
        <v>44410</v>
      </c>
      <c r="CC5" s="229">
        <f t="shared" si="0"/>
        <v>44417</v>
      </c>
      <c r="CD5" s="229">
        <f t="shared" si="0"/>
        <v>44424</v>
      </c>
      <c r="CE5" s="229">
        <f t="shared" si="0"/>
        <v>44431</v>
      </c>
      <c r="CF5" s="229">
        <f t="shared" si="0"/>
        <v>44438</v>
      </c>
      <c r="CG5" s="229">
        <f t="shared" si="0"/>
        <v>44445</v>
      </c>
      <c r="CH5" s="229">
        <f t="shared" si="0"/>
        <v>44452</v>
      </c>
      <c r="CI5" s="229">
        <f t="shared" si="0"/>
        <v>44459</v>
      </c>
      <c r="CJ5" s="229">
        <f t="shared" si="0"/>
        <v>44466</v>
      </c>
      <c r="CK5" s="229">
        <f t="shared" si="0"/>
        <v>44473</v>
      </c>
      <c r="CL5" s="229">
        <f t="shared" si="0"/>
        <v>44480</v>
      </c>
      <c r="CM5" s="229">
        <f t="shared" si="0"/>
        <v>44487</v>
      </c>
      <c r="CN5" s="229">
        <f t="shared" si="0"/>
        <v>44494</v>
      </c>
      <c r="CO5" s="229">
        <f t="shared" si="0"/>
        <v>44501</v>
      </c>
      <c r="CP5" s="229">
        <f t="shared" si="0"/>
        <v>44508</v>
      </c>
      <c r="CQ5" s="229">
        <f t="shared" si="0"/>
        <v>44515</v>
      </c>
      <c r="CR5" s="229">
        <f t="shared" si="0"/>
        <v>44522</v>
      </c>
      <c r="CS5" s="229">
        <f t="shared" si="0"/>
        <v>44529</v>
      </c>
      <c r="CT5" s="229">
        <f t="shared" si="0"/>
        <v>44536</v>
      </c>
      <c r="CU5" s="229">
        <f t="shared" ref="CU5:DR5" si="1">CT5+7</f>
        <v>44543</v>
      </c>
      <c r="CV5" s="229">
        <f t="shared" si="1"/>
        <v>44550</v>
      </c>
      <c r="CW5" s="229">
        <f t="shared" si="1"/>
        <v>44557</v>
      </c>
      <c r="CX5" s="229">
        <f t="shared" si="1"/>
        <v>44564</v>
      </c>
      <c r="CY5" s="229">
        <f t="shared" si="1"/>
        <v>44571</v>
      </c>
      <c r="CZ5" s="229">
        <f t="shared" si="1"/>
        <v>44578</v>
      </c>
      <c r="DA5" s="229">
        <f t="shared" si="1"/>
        <v>44585</v>
      </c>
      <c r="DB5" s="229">
        <f t="shared" si="1"/>
        <v>44592</v>
      </c>
      <c r="DC5" s="229">
        <f t="shared" si="1"/>
        <v>44599</v>
      </c>
      <c r="DD5" s="229">
        <f t="shared" si="1"/>
        <v>44606</v>
      </c>
      <c r="DE5" s="229">
        <f t="shared" si="1"/>
        <v>44613</v>
      </c>
      <c r="DF5" s="229">
        <f t="shared" si="1"/>
        <v>44620</v>
      </c>
      <c r="DG5" s="229">
        <f t="shared" si="1"/>
        <v>44627</v>
      </c>
      <c r="DH5" s="229">
        <f t="shared" si="1"/>
        <v>44634</v>
      </c>
      <c r="DI5" s="229">
        <f t="shared" si="1"/>
        <v>44641</v>
      </c>
      <c r="DJ5" s="229">
        <f t="shared" si="1"/>
        <v>44648</v>
      </c>
      <c r="DK5" s="229">
        <f t="shared" si="1"/>
        <v>44655</v>
      </c>
      <c r="DL5" s="229">
        <f t="shared" si="1"/>
        <v>44662</v>
      </c>
      <c r="DM5" s="229">
        <f t="shared" si="1"/>
        <v>44669</v>
      </c>
      <c r="DN5" s="229">
        <f t="shared" si="1"/>
        <v>44676</v>
      </c>
      <c r="DO5" s="229">
        <f t="shared" si="1"/>
        <v>44683</v>
      </c>
      <c r="DP5" s="229">
        <f t="shared" si="1"/>
        <v>44690</v>
      </c>
      <c r="DQ5" s="229">
        <f t="shared" si="1"/>
        <v>44697</v>
      </c>
      <c r="DR5" s="229">
        <f t="shared" si="1"/>
        <v>44704</v>
      </c>
      <c r="DS5" s="77"/>
      <c r="DT5" s="229"/>
      <c r="DU5" s="230" t="s">
        <v>136</v>
      </c>
      <c r="DV5" s="229">
        <v>44347</v>
      </c>
      <c r="DW5" s="229">
        <f>DV5+7</f>
        <v>44354</v>
      </c>
      <c r="DX5" s="229">
        <f>DW5+7</f>
        <v>44361</v>
      </c>
      <c r="DY5" s="229">
        <f t="shared" ref="DY5:FU5" si="2">DX5+7</f>
        <v>44368</v>
      </c>
      <c r="DZ5" s="229">
        <f t="shared" si="2"/>
        <v>44375</v>
      </c>
      <c r="EA5" s="229">
        <f t="shared" si="2"/>
        <v>44382</v>
      </c>
      <c r="EB5" s="229">
        <f t="shared" si="2"/>
        <v>44389</v>
      </c>
      <c r="EC5" s="229">
        <f t="shared" si="2"/>
        <v>44396</v>
      </c>
      <c r="ED5" s="229">
        <f t="shared" si="2"/>
        <v>44403</v>
      </c>
      <c r="EE5" s="229">
        <f t="shared" si="2"/>
        <v>44410</v>
      </c>
      <c r="EF5" s="229">
        <f t="shared" si="2"/>
        <v>44417</v>
      </c>
      <c r="EG5" s="229">
        <f t="shared" si="2"/>
        <v>44424</v>
      </c>
      <c r="EH5" s="229">
        <f t="shared" si="2"/>
        <v>44431</v>
      </c>
      <c r="EI5" s="229">
        <f t="shared" si="2"/>
        <v>44438</v>
      </c>
      <c r="EJ5" s="229">
        <f t="shared" si="2"/>
        <v>44445</v>
      </c>
      <c r="EK5" s="229">
        <f t="shared" si="2"/>
        <v>44452</v>
      </c>
      <c r="EL5" s="229">
        <f t="shared" si="2"/>
        <v>44459</v>
      </c>
      <c r="EM5" s="229">
        <f t="shared" si="2"/>
        <v>44466</v>
      </c>
      <c r="EN5" s="229">
        <f t="shared" si="2"/>
        <v>44473</v>
      </c>
      <c r="EO5" s="229">
        <f t="shared" si="2"/>
        <v>44480</v>
      </c>
      <c r="EP5" s="229">
        <f t="shared" si="2"/>
        <v>44487</v>
      </c>
      <c r="EQ5" s="229">
        <f t="shared" si="2"/>
        <v>44494</v>
      </c>
      <c r="ER5" s="229">
        <f t="shared" si="2"/>
        <v>44501</v>
      </c>
      <c r="ES5" s="229">
        <f t="shared" si="2"/>
        <v>44508</v>
      </c>
      <c r="ET5" s="229">
        <f t="shared" si="2"/>
        <v>44515</v>
      </c>
      <c r="EU5" s="229">
        <f t="shared" si="2"/>
        <v>44522</v>
      </c>
      <c r="EV5" s="229">
        <f t="shared" si="2"/>
        <v>44529</v>
      </c>
      <c r="EW5" s="229">
        <f t="shared" si="2"/>
        <v>44536</v>
      </c>
      <c r="EX5" s="229">
        <f t="shared" si="2"/>
        <v>44543</v>
      </c>
      <c r="EY5" s="229">
        <f t="shared" si="2"/>
        <v>44550</v>
      </c>
      <c r="EZ5" s="229">
        <f t="shared" si="2"/>
        <v>44557</v>
      </c>
      <c r="FA5" s="229">
        <f t="shared" si="2"/>
        <v>44564</v>
      </c>
      <c r="FB5" s="229">
        <f t="shared" si="2"/>
        <v>44571</v>
      </c>
      <c r="FC5" s="229">
        <f t="shared" si="2"/>
        <v>44578</v>
      </c>
      <c r="FD5" s="229">
        <f t="shared" si="2"/>
        <v>44585</v>
      </c>
      <c r="FE5" s="229">
        <f t="shared" si="2"/>
        <v>44592</v>
      </c>
      <c r="FF5" s="229">
        <f t="shared" si="2"/>
        <v>44599</v>
      </c>
      <c r="FG5" s="229">
        <f t="shared" si="2"/>
        <v>44606</v>
      </c>
      <c r="FH5" s="229">
        <f t="shared" si="2"/>
        <v>44613</v>
      </c>
      <c r="FI5" s="229">
        <f t="shared" si="2"/>
        <v>44620</v>
      </c>
      <c r="FJ5" s="229">
        <f t="shared" si="2"/>
        <v>44627</v>
      </c>
      <c r="FK5" s="229">
        <f t="shared" si="2"/>
        <v>44634</v>
      </c>
      <c r="FL5" s="229">
        <f t="shared" si="2"/>
        <v>44641</v>
      </c>
      <c r="FM5" s="229">
        <f t="shared" si="2"/>
        <v>44648</v>
      </c>
      <c r="FN5" s="229">
        <f t="shared" si="2"/>
        <v>44655</v>
      </c>
      <c r="FO5" s="229">
        <f t="shared" si="2"/>
        <v>44662</v>
      </c>
      <c r="FP5" s="229">
        <f t="shared" si="2"/>
        <v>44669</v>
      </c>
      <c r="FQ5" s="229">
        <f t="shared" si="2"/>
        <v>44676</v>
      </c>
      <c r="FR5" s="229">
        <f t="shared" si="2"/>
        <v>44683</v>
      </c>
      <c r="FS5" s="229">
        <f t="shared" si="2"/>
        <v>44690</v>
      </c>
      <c r="FT5" s="229">
        <f t="shared" si="2"/>
        <v>44697</v>
      </c>
      <c r="FU5" s="229">
        <f t="shared" si="2"/>
        <v>44704</v>
      </c>
      <c r="FW5" s="230" t="s">
        <v>136</v>
      </c>
      <c r="FX5" s="229">
        <v>44347</v>
      </c>
      <c r="FY5" s="229">
        <f>FX5+7</f>
        <v>44354</v>
      </c>
      <c r="FZ5" s="229">
        <f>FY5+7</f>
        <v>44361</v>
      </c>
      <c r="GA5" s="229">
        <f t="shared" ref="GA5:HW5" si="3">FZ5+7</f>
        <v>44368</v>
      </c>
      <c r="GB5" s="229">
        <f t="shared" si="3"/>
        <v>44375</v>
      </c>
      <c r="GC5" s="229">
        <f t="shared" si="3"/>
        <v>44382</v>
      </c>
      <c r="GD5" s="229">
        <f t="shared" si="3"/>
        <v>44389</v>
      </c>
      <c r="GE5" s="229">
        <f t="shared" si="3"/>
        <v>44396</v>
      </c>
      <c r="GF5" s="229">
        <f t="shared" si="3"/>
        <v>44403</v>
      </c>
      <c r="GG5" s="229">
        <f t="shared" si="3"/>
        <v>44410</v>
      </c>
      <c r="GH5" s="229">
        <f t="shared" si="3"/>
        <v>44417</v>
      </c>
      <c r="GI5" s="229">
        <f t="shared" si="3"/>
        <v>44424</v>
      </c>
      <c r="GJ5" s="229">
        <f t="shared" si="3"/>
        <v>44431</v>
      </c>
      <c r="GK5" s="229">
        <f t="shared" si="3"/>
        <v>44438</v>
      </c>
      <c r="GL5" s="229">
        <f t="shared" si="3"/>
        <v>44445</v>
      </c>
      <c r="GM5" s="229">
        <f t="shared" si="3"/>
        <v>44452</v>
      </c>
      <c r="GN5" s="229">
        <f t="shared" si="3"/>
        <v>44459</v>
      </c>
      <c r="GO5" s="229">
        <f t="shared" si="3"/>
        <v>44466</v>
      </c>
      <c r="GP5" s="229">
        <f t="shared" si="3"/>
        <v>44473</v>
      </c>
      <c r="GQ5" s="229">
        <f t="shared" si="3"/>
        <v>44480</v>
      </c>
      <c r="GR5" s="229">
        <f t="shared" si="3"/>
        <v>44487</v>
      </c>
      <c r="GS5" s="229">
        <f t="shared" si="3"/>
        <v>44494</v>
      </c>
      <c r="GT5" s="229">
        <f t="shared" si="3"/>
        <v>44501</v>
      </c>
      <c r="GU5" s="229">
        <f t="shared" si="3"/>
        <v>44508</v>
      </c>
      <c r="GV5" s="229">
        <f t="shared" si="3"/>
        <v>44515</v>
      </c>
      <c r="GW5" s="229">
        <f t="shared" si="3"/>
        <v>44522</v>
      </c>
      <c r="GX5" s="229">
        <f t="shared" si="3"/>
        <v>44529</v>
      </c>
      <c r="GY5" s="229">
        <f t="shared" si="3"/>
        <v>44536</v>
      </c>
      <c r="GZ5" s="229">
        <f t="shared" si="3"/>
        <v>44543</v>
      </c>
      <c r="HA5" s="229">
        <f t="shared" si="3"/>
        <v>44550</v>
      </c>
      <c r="HB5" s="229">
        <f t="shared" si="3"/>
        <v>44557</v>
      </c>
      <c r="HC5" s="229">
        <f t="shared" si="3"/>
        <v>44564</v>
      </c>
      <c r="HD5" s="229">
        <f t="shared" si="3"/>
        <v>44571</v>
      </c>
      <c r="HE5" s="229">
        <f t="shared" si="3"/>
        <v>44578</v>
      </c>
      <c r="HF5" s="229">
        <f t="shared" si="3"/>
        <v>44585</v>
      </c>
      <c r="HG5" s="229">
        <f t="shared" si="3"/>
        <v>44592</v>
      </c>
      <c r="HH5" s="229">
        <f t="shared" si="3"/>
        <v>44599</v>
      </c>
      <c r="HI5" s="229">
        <f t="shared" si="3"/>
        <v>44606</v>
      </c>
      <c r="HJ5" s="229">
        <f t="shared" si="3"/>
        <v>44613</v>
      </c>
      <c r="HK5" s="229">
        <f t="shared" si="3"/>
        <v>44620</v>
      </c>
      <c r="HL5" s="229">
        <f t="shared" si="3"/>
        <v>44627</v>
      </c>
      <c r="HM5" s="229">
        <f t="shared" si="3"/>
        <v>44634</v>
      </c>
      <c r="HN5" s="229">
        <f t="shared" si="3"/>
        <v>44641</v>
      </c>
      <c r="HO5" s="229">
        <f t="shared" si="3"/>
        <v>44648</v>
      </c>
      <c r="HP5" s="229">
        <f t="shared" si="3"/>
        <v>44655</v>
      </c>
      <c r="HQ5" s="229">
        <f t="shared" si="3"/>
        <v>44662</v>
      </c>
      <c r="HR5" s="229">
        <f t="shared" si="3"/>
        <v>44669</v>
      </c>
      <c r="HS5" s="229">
        <f t="shared" si="3"/>
        <v>44676</v>
      </c>
      <c r="HT5" s="229">
        <f t="shared" si="3"/>
        <v>44683</v>
      </c>
      <c r="HU5" s="229">
        <f t="shared" si="3"/>
        <v>44690</v>
      </c>
      <c r="HV5" s="229">
        <f t="shared" si="3"/>
        <v>44697</v>
      </c>
      <c r="HW5" s="229">
        <f t="shared" si="3"/>
        <v>44704</v>
      </c>
    </row>
    <row r="6" spans="1:232" s="2" customFormat="1" ht="123.75" hidden="1" customHeight="1" outlineLevel="1">
      <c r="Z6" s="1" t="s">
        <v>132</v>
      </c>
      <c r="AA6" s="57" t="s">
        <v>115</v>
      </c>
      <c r="AB6" s="55">
        <v>0.2</v>
      </c>
      <c r="AC6" s="56" t="s">
        <v>182</v>
      </c>
      <c r="AD6" s="55">
        <v>0.2</v>
      </c>
      <c r="AE6" s="57" t="s">
        <v>116</v>
      </c>
      <c r="AF6" s="55">
        <v>0.2</v>
      </c>
      <c r="AG6" s="57" t="s">
        <v>183</v>
      </c>
      <c r="AH6" s="55">
        <v>0.15</v>
      </c>
      <c r="AI6" s="57" t="s">
        <v>123</v>
      </c>
      <c r="AJ6" s="55">
        <v>0.15</v>
      </c>
      <c r="AK6" s="57" t="s">
        <v>185</v>
      </c>
      <c r="AL6" s="55">
        <v>0.1</v>
      </c>
      <c r="BL6" s="166" t="s">
        <v>170</v>
      </c>
      <c r="BP6" s="166" t="s">
        <v>170</v>
      </c>
      <c r="BR6" s="230"/>
      <c r="BS6" s="229"/>
      <c r="BT6" s="229"/>
      <c r="BU6" s="229"/>
      <c r="BV6" s="229"/>
      <c r="BW6" s="229"/>
      <c r="BX6" s="229"/>
      <c r="BY6" s="229"/>
      <c r="BZ6" s="229"/>
      <c r="CA6" s="229"/>
      <c r="CB6" s="229"/>
      <c r="CC6" s="229"/>
      <c r="CD6" s="229"/>
      <c r="CE6" s="229"/>
      <c r="CF6" s="229"/>
      <c r="CG6" s="229"/>
      <c r="CH6" s="229"/>
      <c r="CI6" s="229"/>
      <c r="CJ6" s="229"/>
      <c r="CK6" s="229"/>
      <c r="CL6" s="229"/>
      <c r="CM6" s="229"/>
      <c r="CN6" s="229"/>
      <c r="CO6" s="229"/>
      <c r="CP6" s="229"/>
      <c r="CQ6" s="229"/>
      <c r="CR6" s="229"/>
      <c r="CS6" s="229"/>
      <c r="CT6" s="229"/>
      <c r="CU6" s="229"/>
      <c r="CV6" s="229"/>
      <c r="CW6" s="229"/>
      <c r="CX6" s="229"/>
      <c r="CY6" s="229"/>
      <c r="CZ6" s="229"/>
      <c r="DA6" s="229"/>
      <c r="DB6" s="229"/>
      <c r="DC6" s="229"/>
      <c r="DD6" s="229"/>
      <c r="DE6" s="229"/>
      <c r="DF6" s="229"/>
      <c r="DG6" s="229"/>
      <c r="DH6" s="229"/>
      <c r="DI6" s="229"/>
      <c r="DJ6" s="229"/>
      <c r="DK6" s="229"/>
      <c r="DL6" s="229"/>
      <c r="DM6" s="229"/>
      <c r="DN6" s="229"/>
      <c r="DO6" s="229"/>
      <c r="DP6" s="229"/>
      <c r="DQ6" s="229"/>
      <c r="DR6" s="229"/>
      <c r="DS6" s="77"/>
      <c r="DT6" s="229"/>
      <c r="DU6" s="230"/>
      <c r="DV6" s="229"/>
      <c r="DW6" s="229"/>
      <c r="DX6" s="229"/>
      <c r="DY6" s="229"/>
      <c r="DZ6" s="229"/>
      <c r="EA6" s="229"/>
      <c r="EB6" s="229"/>
      <c r="EC6" s="229"/>
      <c r="ED6" s="229"/>
      <c r="EE6" s="229"/>
      <c r="EF6" s="229"/>
      <c r="EG6" s="229"/>
      <c r="EH6" s="229"/>
      <c r="EI6" s="229"/>
      <c r="EJ6" s="229"/>
      <c r="EK6" s="229"/>
      <c r="EL6" s="229"/>
      <c r="EM6" s="229"/>
      <c r="EN6" s="229"/>
      <c r="EO6" s="229"/>
      <c r="EP6" s="229"/>
      <c r="EQ6" s="229"/>
      <c r="ER6" s="229"/>
      <c r="ES6" s="229"/>
      <c r="ET6" s="229"/>
      <c r="EU6" s="229"/>
      <c r="EV6" s="229"/>
      <c r="EW6" s="229"/>
      <c r="EX6" s="229"/>
      <c r="EY6" s="229"/>
      <c r="EZ6" s="229"/>
      <c r="FA6" s="229"/>
      <c r="FB6" s="229"/>
      <c r="FC6" s="229"/>
      <c r="FD6" s="229"/>
      <c r="FE6" s="229"/>
      <c r="FF6" s="229"/>
      <c r="FG6" s="229"/>
      <c r="FH6" s="229"/>
      <c r="FI6" s="229"/>
      <c r="FJ6" s="229"/>
      <c r="FK6" s="229"/>
      <c r="FL6" s="229"/>
      <c r="FM6" s="229"/>
      <c r="FN6" s="229"/>
      <c r="FO6" s="229"/>
      <c r="FP6" s="229"/>
      <c r="FQ6" s="229"/>
      <c r="FR6" s="229"/>
      <c r="FS6" s="229"/>
      <c r="FT6" s="229"/>
      <c r="FU6" s="229"/>
      <c r="FW6" s="230"/>
      <c r="FX6" s="229"/>
      <c r="FY6" s="229"/>
      <c r="FZ6" s="229"/>
      <c r="GA6" s="229"/>
      <c r="GB6" s="229"/>
      <c r="GC6" s="229"/>
      <c r="GD6" s="229"/>
      <c r="GE6" s="229"/>
      <c r="GF6" s="229"/>
      <c r="GG6" s="229"/>
      <c r="GH6" s="229"/>
      <c r="GI6" s="229"/>
      <c r="GJ6" s="229"/>
      <c r="GK6" s="229"/>
      <c r="GL6" s="229"/>
      <c r="GM6" s="229"/>
      <c r="GN6" s="229"/>
      <c r="GO6" s="229"/>
      <c r="GP6" s="229"/>
      <c r="GQ6" s="229"/>
      <c r="GR6" s="229"/>
      <c r="GS6" s="229"/>
      <c r="GT6" s="229"/>
      <c r="GU6" s="229"/>
      <c r="GV6" s="229"/>
      <c r="GW6" s="229"/>
      <c r="GX6" s="229"/>
      <c r="GY6" s="229"/>
      <c r="GZ6" s="229"/>
      <c r="HA6" s="229"/>
      <c r="HB6" s="229"/>
      <c r="HC6" s="229"/>
      <c r="HD6" s="229"/>
      <c r="HE6" s="229"/>
      <c r="HF6" s="229"/>
      <c r="HG6" s="229"/>
      <c r="HH6" s="229"/>
      <c r="HI6" s="229"/>
      <c r="HJ6" s="229"/>
      <c r="HK6" s="229"/>
      <c r="HL6" s="229"/>
      <c r="HM6" s="229"/>
      <c r="HN6" s="229"/>
      <c r="HO6" s="229"/>
      <c r="HP6" s="229"/>
      <c r="HQ6" s="229"/>
      <c r="HR6" s="229"/>
      <c r="HS6" s="229"/>
      <c r="HT6" s="229"/>
      <c r="HU6" s="229"/>
      <c r="HV6" s="229"/>
      <c r="HW6" s="229"/>
    </row>
    <row r="7" spans="1:232" hidden="1" outlineLevel="1">
      <c r="Z7" s="1"/>
      <c r="BR7" s="230" t="s">
        <v>137</v>
      </c>
      <c r="BS7" s="228">
        <f>BS5+6</f>
        <v>44353</v>
      </c>
      <c r="BT7" s="228">
        <f>BT5+6</f>
        <v>44360</v>
      </c>
      <c r="BU7" s="228">
        <f>BU5+6</f>
        <v>44367</v>
      </c>
      <c r="BV7" s="228">
        <f t="shared" ref="BV7:CT7" si="4">BV5+6</f>
        <v>44374</v>
      </c>
      <c r="BW7" s="228">
        <f t="shared" si="4"/>
        <v>44381</v>
      </c>
      <c r="BX7" s="228">
        <f t="shared" si="4"/>
        <v>44388</v>
      </c>
      <c r="BY7" s="228">
        <f t="shared" si="4"/>
        <v>44395</v>
      </c>
      <c r="BZ7" s="228">
        <f t="shared" si="4"/>
        <v>44402</v>
      </c>
      <c r="CA7" s="228">
        <f t="shared" si="4"/>
        <v>44409</v>
      </c>
      <c r="CB7" s="228">
        <f t="shared" si="4"/>
        <v>44416</v>
      </c>
      <c r="CC7" s="228">
        <f t="shared" si="4"/>
        <v>44423</v>
      </c>
      <c r="CD7" s="228">
        <f t="shared" si="4"/>
        <v>44430</v>
      </c>
      <c r="CE7" s="228">
        <f t="shared" si="4"/>
        <v>44437</v>
      </c>
      <c r="CF7" s="228">
        <f t="shared" si="4"/>
        <v>44444</v>
      </c>
      <c r="CG7" s="228">
        <f t="shared" si="4"/>
        <v>44451</v>
      </c>
      <c r="CH7" s="228">
        <f t="shared" si="4"/>
        <v>44458</v>
      </c>
      <c r="CI7" s="228">
        <f t="shared" si="4"/>
        <v>44465</v>
      </c>
      <c r="CJ7" s="228">
        <f t="shared" si="4"/>
        <v>44472</v>
      </c>
      <c r="CK7" s="228">
        <f t="shared" si="4"/>
        <v>44479</v>
      </c>
      <c r="CL7" s="228">
        <f t="shared" si="4"/>
        <v>44486</v>
      </c>
      <c r="CM7" s="228">
        <f t="shared" si="4"/>
        <v>44493</v>
      </c>
      <c r="CN7" s="228">
        <f t="shared" si="4"/>
        <v>44500</v>
      </c>
      <c r="CO7" s="228">
        <f t="shared" si="4"/>
        <v>44507</v>
      </c>
      <c r="CP7" s="228">
        <f t="shared" si="4"/>
        <v>44514</v>
      </c>
      <c r="CQ7" s="228">
        <f t="shared" si="4"/>
        <v>44521</v>
      </c>
      <c r="CR7" s="228">
        <f t="shared" si="4"/>
        <v>44528</v>
      </c>
      <c r="CS7" s="228">
        <f t="shared" si="4"/>
        <v>44535</v>
      </c>
      <c r="CT7" s="228">
        <f t="shared" si="4"/>
        <v>44542</v>
      </c>
      <c r="CU7" s="228">
        <f t="shared" ref="CU7:DR7" si="5">CU5+6</f>
        <v>44549</v>
      </c>
      <c r="CV7" s="228">
        <f t="shared" si="5"/>
        <v>44556</v>
      </c>
      <c r="CW7" s="228">
        <f t="shared" si="5"/>
        <v>44563</v>
      </c>
      <c r="CX7" s="228">
        <f t="shared" si="5"/>
        <v>44570</v>
      </c>
      <c r="CY7" s="228">
        <f t="shared" si="5"/>
        <v>44577</v>
      </c>
      <c r="CZ7" s="228">
        <f t="shared" si="5"/>
        <v>44584</v>
      </c>
      <c r="DA7" s="228">
        <f t="shared" si="5"/>
        <v>44591</v>
      </c>
      <c r="DB7" s="228">
        <f t="shared" si="5"/>
        <v>44598</v>
      </c>
      <c r="DC7" s="228">
        <f t="shared" si="5"/>
        <v>44605</v>
      </c>
      <c r="DD7" s="228">
        <f t="shared" si="5"/>
        <v>44612</v>
      </c>
      <c r="DE7" s="228">
        <f t="shared" si="5"/>
        <v>44619</v>
      </c>
      <c r="DF7" s="228">
        <f t="shared" si="5"/>
        <v>44626</v>
      </c>
      <c r="DG7" s="228">
        <f t="shared" si="5"/>
        <v>44633</v>
      </c>
      <c r="DH7" s="228">
        <f t="shared" si="5"/>
        <v>44640</v>
      </c>
      <c r="DI7" s="228">
        <f t="shared" si="5"/>
        <v>44647</v>
      </c>
      <c r="DJ7" s="228">
        <f t="shared" si="5"/>
        <v>44654</v>
      </c>
      <c r="DK7" s="228">
        <f t="shared" si="5"/>
        <v>44661</v>
      </c>
      <c r="DL7" s="228">
        <f t="shared" si="5"/>
        <v>44668</v>
      </c>
      <c r="DM7" s="228">
        <f t="shared" si="5"/>
        <v>44675</v>
      </c>
      <c r="DN7" s="228">
        <f t="shared" si="5"/>
        <v>44682</v>
      </c>
      <c r="DO7" s="228">
        <f t="shared" si="5"/>
        <v>44689</v>
      </c>
      <c r="DP7" s="228">
        <f t="shared" si="5"/>
        <v>44696</v>
      </c>
      <c r="DQ7" s="228">
        <f t="shared" si="5"/>
        <v>44703</v>
      </c>
      <c r="DR7" s="228">
        <f t="shared" si="5"/>
        <v>44710</v>
      </c>
      <c r="DS7" s="78"/>
      <c r="DT7" s="228"/>
      <c r="DU7" s="230" t="s">
        <v>137</v>
      </c>
      <c r="DV7" s="228">
        <f>DV5+6</f>
        <v>44353</v>
      </c>
      <c r="DW7" s="228">
        <f>DW5+6</f>
        <v>44360</v>
      </c>
      <c r="DX7" s="228">
        <f>DX5+6</f>
        <v>44367</v>
      </c>
      <c r="DY7" s="228">
        <f t="shared" ref="DY7:FU7" si="6">DY5+6</f>
        <v>44374</v>
      </c>
      <c r="DZ7" s="228">
        <f t="shared" si="6"/>
        <v>44381</v>
      </c>
      <c r="EA7" s="228">
        <f t="shared" si="6"/>
        <v>44388</v>
      </c>
      <c r="EB7" s="228">
        <f t="shared" si="6"/>
        <v>44395</v>
      </c>
      <c r="EC7" s="228">
        <f t="shared" si="6"/>
        <v>44402</v>
      </c>
      <c r="ED7" s="228">
        <f t="shared" si="6"/>
        <v>44409</v>
      </c>
      <c r="EE7" s="228">
        <f t="shared" si="6"/>
        <v>44416</v>
      </c>
      <c r="EF7" s="228">
        <f t="shared" si="6"/>
        <v>44423</v>
      </c>
      <c r="EG7" s="228">
        <f t="shared" si="6"/>
        <v>44430</v>
      </c>
      <c r="EH7" s="228">
        <f t="shared" si="6"/>
        <v>44437</v>
      </c>
      <c r="EI7" s="228">
        <f t="shared" si="6"/>
        <v>44444</v>
      </c>
      <c r="EJ7" s="228">
        <f t="shared" si="6"/>
        <v>44451</v>
      </c>
      <c r="EK7" s="228">
        <f t="shared" si="6"/>
        <v>44458</v>
      </c>
      <c r="EL7" s="228">
        <f t="shared" si="6"/>
        <v>44465</v>
      </c>
      <c r="EM7" s="228">
        <f t="shared" si="6"/>
        <v>44472</v>
      </c>
      <c r="EN7" s="228">
        <f t="shared" si="6"/>
        <v>44479</v>
      </c>
      <c r="EO7" s="228">
        <f t="shared" si="6"/>
        <v>44486</v>
      </c>
      <c r="EP7" s="228">
        <f t="shared" si="6"/>
        <v>44493</v>
      </c>
      <c r="EQ7" s="228">
        <f t="shared" si="6"/>
        <v>44500</v>
      </c>
      <c r="ER7" s="228">
        <f t="shared" si="6"/>
        <v>44507</v>
      </c>
      <c r="ES7" s="228">
        <f t="shared" si="6"/>
        <v>44514</v>
      </c>
      <c r="ET7" s="228">
        <f t="shared" si="6"/>
        <v>44521</v>
      </c>
      <c r="EU7" s="228">
        <f t="shared" si="6"/>
        <v>44528</v>
      </c>
      <c r="EV7" s="228">
        <f t="shared" si="6"/>
        <v>44535</v>
      </c>
      <c r="EW7" s="228">
        <f t="shared" si="6"/>
        <v>44542</v>
      </c>
      <c r="EX7" s="228">
        <f t="shared" si="6"/>
        <v>44549</v>
      </c>
      <c r="EY7" s="228">
        <f t="shared" si="6"/>
        <v>44556</v>
      </c>
      <c r="EZ7" s="228">
        <f t="shared" si="6"/>
        <v>44563</v>
      </c>
      <c r="FA7" s="228">
        <f t="shared" si="6"/>
        <v>44570</v>
      </c>
      <c r="FB7" s="228">
        <f t="shared" si="6"/>
        <v>44577</v>
      </c>
      <c r="FC7" s="228">
        <f t="shared" si="6"/>
        <v>44584</v>
      </c>
      <c r="FD7" s="228">
        <f t="shared" si="6"/>
        <v>44591</v>
      </c>
      <c r="FE7" s="228">
        <f t="shared" si="6"/>
        <v>44598</v>
      </c>
      <c r="FF7" s="228">
        <f t="shared" si="6"/>
        <v>44605</v>
      </c>
      <c r="FG7" s="228">
        <f t="shared" si="6"/>
        <v>44612</v>
      </c>
      <c r="FH7" s="228">
        <f t="shared" si="6"/>
        <v>44619</v>
      </c>
      <c r="FI7" s="228">
        <f t="shared" si="6"/>
        <v>44626</v>
      </c>
      <c r="FJ7" s="228">
        <f t="shared" si="6"/>
        <v>44633</v>
      </c>
      <c r="FK7" s="228">
        <f t="shared" si="6"/>
        <v>44640</v>
      </c>
      <c r="FL7" s="228">
        <f t="shared" si="6"/>
        <v>44647</v>
      </c>
      <c r="FM7" s="228">
        <f t="shared" si="6"/>
        <v>44654</v>
      </c>
      <c r="FN7" s="228">
        <f t="shared" si="6"/>
        <v>44661</v>
      </c>
      <c r="FO7" s="228">
        <f t="shared" si="6"/>
        <v>44668</v>
      </c>
      <c r="FP7" s="228">
        <f t="shared" si="6"/>
        <v>44675</v>
      </c>
      <c r="FQ7" s="228">
        <f t="shared" si="6"/>
        <v>44682</v>
      </c>
      <c r="FR7" s="228">
        <f t="shared" si="6"/>
        <v>44689</v>
      </c>
      <c r="FS7" s="228">
        <f t="shared" si="6"/>
        <v>44696</v>
      </c>
      <c r="FT7" s="228">
        <f t="shared" si="6"/>
        <v>44703</v>
      </c>
      <c r="FU7" s="228">
        <f t="shared" si="6"/>
        <v>44710</v>
      </c>
      <c r="FW7" s="230" t="s">
        <v>137</v>
      </c>
      <c r="FX7" s="228">
        <f>FX5+6</f>
        <v>44353</v>
      </c>
      <c r="FY7" s="228">
        <f>FY5+6</f>
        <v>44360</v>
      </c>
      <c r="FZ7" s="228">
        <f>FZ5+6</f>
        <v>44367</v>
      </c>
      <c r="GA7" s="228">
        <f t="shared" ref="GA7:HW7" si="7">GA5+6</f>
        <v>44374</v>
      </c>
      <c r="GB7" s="228">
        <f t="shared" si="7"/>
        <v>44381</v>
      </c>
      <c r="GC7" s="228">
        <f t="shared" si="7"/>
        <v>44388</v>
      </c>
      <c r="GD7" s="228">
        <f t="shared" si="7"/>
        <v>44395</v>
      </c>
      <c r="GE7" s="228">
        <f t="shared" si="7"/>
        <v>44402</v>
      </c>
      <c r="GF7" s="228">
        <f t="shared" si="7"/>
        <v>44409</v>
      </c>
      <c r="GG7" s="228">
        <f t="shared" si="7"/>
        <v>44416</v>
      </c>
      <c r="GH7" s="228">
        <f t="shared" si="7"/>
        <v>44423</v>
      </c>
      <c r="GI7" s="228">
        <f t="shared" si="7"/>
        <v>44430</v>
      </c>
      <c r="GJ7" s="228">
        <f t="shared" si="7"/>
        <v>44437</v>
      </c>
      <c r="GK7" s="228">
        <f t="shared" si="7"/>
        <v>44444</v>
      </c>
      <c r="GL7" s="228">
        <f t="shared" si="7"/>
        <v>44451</v>
      </c>
      <c r="GM7" s="228">
        <f t="shared" si="7"/>
        <v>44458</v>
      </c>
      <c r="GN7" s="228">
        <f t="shared" si="7"/>
        <v>44465</v>
      </c>
      <c r="GO7" s="228">
        <f t="shared" si="7"/>
        <v>44472</v>
      </c>
      <c r="GP7" s="228">
        <f t="shared" si="7"/>
        <v>44479</v>
      </c>
      <c r="GQ7" s="228">
        <f t="shared" si="7"/>
        <v>44486</v>
      </c>
      <c r="GR7" s="228">
        <f t="shared" si="7"/>
        <v>44493</v>
      </c>
      <c r="GS7" s="228">
        <f t="shared" si="7"/>
        <v>44500</v>
      </c>
      <c r="GT7" s="228">
        <f t="shared" si="7"/>
        <v>44507</v>
      </c>
      <c r="GU7" s="228">
        <f t="shared" si="7"/>
        <v>44514</v>
      </c>
      <c r="GV7" s="228">
        <f t="shared" si="7"/>
        <v>44521</v>
      </c>
      <c r="GW7" s="228">
        <f t="shared" si="7"/>
        <v>44528</v>
      </c>
      <c r="GX7" s="228">
        <f t="shared" si="7"/>
        <v>44535</v>
      </c>
      <c r="GY7" s="228">
        <f t="shared" si="7"/>
        <v>44542</v>
      </c>
      <c r="GZ7" s="228">
        <f t="shared" si="7"/>
        <v>44549</v>
      </c>
      <c r="HA7" s="228">
        <f t="shared" si="7"/>
        <v>44556</v>
      </c>
      <c r="HB7" s="228">
        <f t="shared" si="7"/>
        <v>44563</v>
      </c>
      <c r="HC7" s="228">
        <f t="shared" si="7"/>
        <v>44570</v>
      </c>
      <c r="HD7" s="228">
        <f t="shared" si="7"/>
        <v>44577</v>
      </c>
      <c r="HE7" s="228">
        <f t="shared" si="7"/>
        <v>44584</v>
      </c>
      <c r="HF7" s="228">
        <f t="shared" si="7"/>
        <v>44591</v>
      </c>
      <c r="HG7" s="228">
        <f t="shared" si="7"/>
        <v>44598</v>
      </c>
      <c r="HH7" s="228">
        <f t="shared" si="7"/>
        <v>44605</v>
      </c>
      <c r="HI7" s="228">
        <f t="shared" si="7"/>
        <v>44612</v>
      </c>
      <c r="HJ7" s="228">
        <f t="shared" si="7"/>
        <v>44619</v>
      </c>
      <c r="HK7" s="228">
        <f t="shared" si="7"/>
        <v>44626</v>
      </c>
      <c r="HL7" s="228">
        <f t="shared" si="7"/>
        <v>44633</v>
      </c>
      <c r="HM7" s="228">
        <f t="shared" si="7"/>
        <v>44640</v>
      </c>
      <c r="HN7" s="228">
        <f t="shared" si="7"/>
        <v>44647</v>
      </c>
      <c r="HO7" s="228">
        <f t="shared" si="7"/>
        <v>44654</v>
      </c>
      <c r="HP7" s="228">
        <f t="shared" si="7"/>
        <v>44661</v>
      </c>
      <c r="HQ7" s="228">
        <f t="shared" si="7"/>
        <v>44668</v>
      </c>
      <c r="HR7" s="228">
        <f t="shared" si="7"/>
        <v>44675</v>
      </c>
      <c r="HS7" s="228">
        <f t="shared" si="7"/>
        <v>44682</v>
      </c>
      <c r="HT7" s="228">
        <f t="shared" si="7"/>
        <v>44689</v>
      </c>
      <c r="HU7" s="228">
        <f t="shared" si="7"/>
        <v>44696</v>
      </c>
      <c r="HV7" s="228">
        <f t="shared" si="7"/>
        <v>44703</v>
      </c>
      <c r="HW7" s="228">
        <f t="shared" si="7"/>
        <v>44710</v>
      </c>
    </row>
    <row r="8" spans="1:232" ht="15" customHeight="1" collapsed="1">
      <c r="C8" s="14" t="s">
        <v>95</v>
      </c>
      <c r="D8" s="14"/>
      <c r="E8" s="14"/>
      <c r="F8" s="14"/>
      <c r="G8" s="14"/>
      <c r="H8" s="14"/>
      <c r="AA8" s="14"/>
      <c r="AS8" s="240" t="s">
        <v>97</v>
      </c>
      <c r="AT8" s="240"/>
      <c r="AU8" s="240"/>
      <c r="AV8" s="240"/>
      <c r="AW8" s="240" t="s">
        <v>104</v>
      </c>
      <c r="AX8" s="240"/>
      <c r="AY8" s="240"/>
      <c r="AZ8" s="240"/>
      <c r="BA8" s="240" t="s">
        <v>110</v>
      </c>
      <c r="BB8" s="240"/>
      <c r="BC8" s="240"/>
      <c r="BD8" s="240"/>
      <c r="BE8" s="240" t="s">
        <v>117</v>
      </c>
      <c r="BF8" s="240"/>
      <c r="BG8" s="240"/>
      <c r="BH8" s="240"/>
      <c r="BI8" s="240" t="s">
        <v>124</v>
      </c>
      <c r="BJ8" s="240"/>
      <c r="BK8" s="240"/>
      <c r="BL8" s="240"/>
      <c r="BM8" s="240" t="s">
        <v>184</v>
      </c>
      <c r="BN8" s="240"/>
      <c r="BO8" s="240"/>
      <c r="BP8" s="240"/>
      <c r="BR8" s="230"/>
      <c r="BS8" s="228"/>
      <c r="BT8" s="228"/>
      <c r="BU8" s="228"/>
      <c r="BV8" s="228"/>
      <c r="BW8" s="228"/>
      <c r="BX8" s="228"/>
      <c r="BY8" s="228"/>
      <c r="BZ8" s="228"/>
      <c r="CA8" s="228"/>
      <c r="CB8" s="228"/>
      <c r="CC8" s="228"/>
      <c r="CD8" s="228"/>
      <c r="CE8" s="228"/>
      <c r="CF8" s="228"/>
      <c r="CG8" s="228"/>
      <c r="CH8" s="228"/>
      <c r="CI8" s="228"/>
      <c r="CJ8" s="228"/>
      <c r="CK8" s="228"/>
      <c r="CL8" s="228"/>
      <c r="CM8" s="228"/>
      <c r="CN8" s="228"/>
      <c r="CO8" s="228"/>
      <c r="CP8" s="228"/>
      <c r="CQ8" s="228"/>
      <c r="CR8" s="228"/>
      <c r="CS8" s="228"/>
      <c r="CT8" s="228"/>
      <c r="CU8" s="228"/>
      <c r="CV8" s="228"/>
      <c r="CW8" s="228"/>
      <c r="CX8" s="228"/>
      <c r="CY8" s="228"/>
      <c r="CZ8" s="228"/>
      <c r="DA8" s="228"/>
      <c r="DB8" s="228"/>
      <c r="DC8" s="228"/>
      <c r="DD8" s="228"/>
      <c r="DE8" s="228"/>
      <c r="DF8" s="228"/>
      <c r="DG8" s="228"/>
      <c r="DH8" s="228"/>
      <c r="DI8" s="228"/>
      <c r="DJ8" s="228"/>
      <c r="DK8" s="228"/>
      <c r="DL8" s="228"/>
      <c r="DM8" s="228"/>
      <c r="DN8" s="228"/>
      <c r="DO8" s="228"/>
      <c r="DP8" s="228"/>
      <c r="DQ8" s="228"/>
      <c r="DR8" s="228"/>
      <c r="DS8" s="78"/>
      <c r="DT8" s="228"/>
      <c r="DU8" s="230"/>
      <c r="DV8" s="228"/>
      <c r="DW8" s="228"/>
      <c r="DX8" s="228"/>
      <c r="DY8" s="228"/>
      <c r="DZ8" s="228"/>
      <c r="EA8" s="228"/>
      <c r="EB8" s="228"/>
      <c r="EC8" s="228"/>
      <c r="ED8" s="228"/>
      <c r="EE8" s="228"/>
      <c r="EF8" s="228"/>
      <c r="EG8" s="228"/>
      <c r="EH8" s="228"/>
      <c r="EI8" s="228"/>
      <c r="EJ8" s="228"/>
      <c r="EK8" s="228"/>
      <c r="EL8" s="228"/>
      <c r="EM8" s="228"/>
      <c r="EN8" s="228"/>
      <c r="EO8" s="228"/>
      <c r="EP8" s="228"/>
      <c r="EQ8" s="228"/>
      <c r="ER8" s="228"/>
      <c r="ES8" s="228"/>
      <c r="ET8" s="228"/>
      <c r="EU8" s="228"/>
      <c r="EV8" s="228"/>
      <c r="EW8" s="228"/>
      <c r="EX8" s="228"/>
      <c r="EY8" s="228"/>
      <c r="EZ8" s="228"/>
      <c r="FA8" s="228"/>
      <c r="FB8" s="228"/>
      <c r="FC8" s="228"/>
      <c r="FD8" s="228"/>
      <c r="FE8" s="228"/>
      <c r="FF8" s="228"/>
      <c r="FG8" s="228"/>
      <c r="FH8" s="228"/>
      <c r="FI8" s="228"/>
      <c r="FJ8" s="228"/>
      <c r="FK8" s="228"/>
      <c r="FL8" s="228"/>
      <c r="FM8" s="228"/>
      <c r="FN8" s="228"/>
      <c r="FO8" s="228"/>
      <c r="FP8" s="228"/>
      <c r="FQ8" s="228"/>
      <c r="FR8" s="228"/>
      <c r="FS8" s="228"/>
      <c r="FT8" s="228"/>
      <c r="FU8" s="228"/>
      <c r="FW8" s="230"/>
      <c r="FX8" s="228"/>
      <c r="FY8" s="228"/>
      <c r="FZ8" s="228"/>
      <c r="GA8" s="228"/>
      <c r="GB8" s="228"/>
      <c r="GC8" s="228"/>
      <c r="GD8" s="228"/>
      <c r="GE8" s="228"/>
      <c r="GF8" s="228"/>
      <c r="GG8" s="228"/>
      <c r="GH8" s="228"/>
      <c r="GI8" s="228"/>
      <c r="GJ8" s="228"/>
      <c r="GK8" s="228"/>
      <c r="GL8" s="228"/>
      <c r="GM8" s="228"/>
      <c r="GN8" s="228"/>
      <c r="GO8" s="228"/>
      <c r="GP8" s="228"/>
      <c r="GQ8" s="228"/>
      <c r="GR8" s="228"/>
      <c r="GS8" s="228"/>
      <c r="GT8" s="228"/>
      <c r="GU8" s="228"/>
      <c r="GV8" s="228"/>
      <c r="GW8" s="228"/>
      <c r="GX8" s="228"/>
      <c r="GY8" s="228"/>
      <c r="GZ8" s="228"/>
      <c r="HA8" s="228"/>
      <c r="HB8" s="228"/>
      <c r="HC8" s="228"/>
      <c r="HD8" s="228"/>
      <c r="HE8" s="228"/>
      <c r="HF8" s="228"/>
      <c r="HG8" s="228"/>
      <c r="HH8" s="228"/>
      <c r="HI8" s="228"/>
      <c r="HJ8" s="228"/>
      <c r="HK8" s="228"/>
      <c r="HL8" s="228"/>
      <c r="HM8" s="228"/>
      <c r="HN8" s="228"/>
      <c r="HO8" s="228"/>
      <c r="HP8" s="228"/>
      <c r="HQ8" s="228"/>
      <c r="HR8" s="228"/>
      <c r="HS8" s="228"/>
      <c r="HT8" s="228"/>
      <c r="HU8" s="228"/>
      <c r="HV8" s="228"/>
      <c r="HW8" s="228"/>
    </row>
    <row r="9" spans="1:232" ht="15" customHeight="1" thickBot="1">
      <c r="C9" s="219" t="s">
        <v>260</v>
      </c>
      <c r="D9" s="219"/>
      <c r="E9" s="219"/>
      <c r="F9" s="219"/>
      <c r="G9" s="219"/>
      <c r="H9" s="219"/>
      <c r="I9" s="219"/>
      <c r="J9" s="219"/>
      <c r="K9" s="219"/>
      <c r="L9" s="219"/>
      <c r="M9" s="219"/>
      <c r="N9" s="219"/>
      <c r="O9" s="219"/>
      <c r="P9" s="219"/>
      <c r="Q9" s="219"/>
      <c r="R9" s="219"/>
      <c r="S9" s="219"/>
      <c r="T9" s="219"/>
      <c r="U9" s="219"/>
      <c r="V9" s="219"/>
      <c r="W9" s="219"/>
      <c r="X9" s="219"/>
      <c r="Y9" s="219"/>
      <c r="Z9" s="219"/>
      <c r="AA9" s="219"/>
      <c r="AB9" s="219"/>
      <c r="AC9" s="219"/>
      <c r="AD9" s="219"/>
      <c r="AE9" s="220" t="s">
        <v>261</v>
      </c>
      <c r="AF9" s="220"/>
      <c r="AG9" s="220"/>
      <c r="AH9" s="220"/>
      <c r="AI9" s="220"/>
      <c r="AJ9" s="220"/>
      <c r="AK9" s="220"/>
      <c r="AL9" s="220"/>
      <c r="AM9" s="221" t="s">
        <v>260</v>
      </c>
      <c r="AN9" s="221"/>
      <c r="AO9" s="221"/>
      <c r="AP9" s="221"/>
      <c r="AQ9" s="221"/>
      <c r="AR9" s="221"/>
      <c r="AS9" s="221"/>
      <c r="AT9" s="221"/>
      <c r="AU9" s="221"/>
      <c r="AV9" s="221"/>
      <c r="AW9" s="221"/>
      <c r="AX9" s="221"/>
      <c r="AY9" s="221"/>
      <c r="AZ9" s="221"/>
      <c r="BA9" s="221"/>
      <c r="BB9" s="221"/>
      <c r="BC9" s="221"/>
      <c r="BD9" s="221"/>
      <c r="BE9" s="221"/>
      <c r="BF9" s="221"/>
      <c r="BG9" s="221"/>
      <c r="BH9" s="221"/>
      <c r="BI9" s="221"/>
      <c r="BJ9" s="221"/>
      <c r="BK9" s="221"/>
      <c r="BL9" s="221"/>
      <c r="BM9" s="221"/>
      <c r="BN9" s="221"/>
      <c r="BO9" s="221"/>
      <c r="BP9" s="221"/>
      <c r="BR9" s="230"/>
      <c r="BS9" s="228"/>
      <c r="BT9" s="228"/>
      <c r="BU9" s="228"/>
      <c r="BV9" s="228"/>
      <c r="BW9" s="228"/>
      <c r="BX9" s="228"/>
      <c r="BY9" s="228"/>
      <c r="BZ9" s="228"/>
      <c r="CA9" s="228"/>
      <c r="CB9" s="228"/>
      <c r="CC9" s="228"/>
      <c r="CD9" s="228"/>
      <c r="CE9" s="228"/>
      <c r="CF9" s="228"/>
      <c r="CG9" s="228"/>
      <c r="CH9" s="228"/>
      <c r="CI9" s="228"/>
      <c r="CJ9" s="228"/>
      <c r="CK9" s="228"/>
      <c r="CL9" s="228"/>
      <c r="CM9" s="228"/>
      <c r="CN9" s="228"/>
      <c r="CO9" s="228"/>
      <c r="CP9" s="228"/>
      <c r="CQ9" s="228"/>
      <c r="CR9" s="228"/>
      <c r="CS9" s="228"/>
      <c r="CT9" s="228"/>
      <c r="CU9" s="228"/>
      <c r="CV9" s="228"/>
      <c r="CW9" s="228"/>
      <c r="CX9" s="228"/>
      <c r="CY9" s="228"/>
      <c r="CZ9" s="228"/>
      <c r="DA9" s="228"/>
      <c r="DB9" s="228"/>
      <c r="DC9" s="228"/>
      <c r="DD9" s="228"/>
      <c r="DE9" s="228"/>
      <c r="DF9" s="228"/>
      <c r="DG9" s="228"/>
      <c r="DH9" s="228"/>
      <c r="DI9" s="228"/>
      <c r="DJ9" s="228"/>
      <c r="DK9" s="228"/>
      <c r="DL9" s="228"/>
      <c r="DM9" s="228"/>
      <c r="DN9" s="228"/>
      <c r="DO9" s="228"/>
      <c r="DP9" s="228"/>
      <c r="DQ9" s="228"/>
      <c r="DR9" s="228"/>
      <c r="DS9" s="195"/>
      <c r="DT9" s="228"/>
      <c r="DU9" s="230"/>
      <c r="DV9" s="228"/>
      <c r="DW9" s="228"/>
      <c r="DX9" s="228"/>
      <c r="DY9" s="228"/>
      <c r="DZ9" s="228"/>
      <c r="EA9" s="228"/>
      <c r="EB9" s="228"/>
      <c r="EC9" s="228"/>
      <c r="ED9" s="228"/>
      <c r="EE9" s="228"/>
      <c r="EF9" s="228"/>
      <c r="EG9" s="228"/>
      <c r="EH9" s="228"/>
      <c r="EI9" s="228"/>
      <c r="EJ9" s="228"/>
      <c r="EK9" s="228"/>
      <c r="EL9" s="228"/>
      <c r="EM9" s="228"/>
      <c r="EN9" s="228"/>
      <c r="EO9" s="228"/>
      <c r="EP9" s="228"/>
      <c r="EQ9" s="228"/>
      <c r="ER9" s="228"/>
      <c r="ES9" s="228"/>
      <c r="ET9" s="228"/>
      <c r="EU9" s="228"/>
      <c r="EV9" s="228"/>
      <c r="EW9" s="228"/>
      <c r="EX9" s="228"/>
      <c r="EY9" s="228"/>
      <c r="EZ9" s="228"/>
      <c r="FA9" s="228"/>
      <c r="FB9" s="228"/>
      <c r="FC9" s="228"/>
      <c r="FD9" s="228"/>
      <c r="FE9" s="228"/>
      <c r="FF9" s="228"/>
      <c r="FG9" s="228"/>
      <c r="FH9" s="228"/>
      <c r="FI9" s="228"/>
      <c r="FJ9" s="228"/>
      <c r="FK9" s="228"/>
      <c r="FL9" s="228"/>
      <c r="FM9" s="228"/>
      <c r="FN9" s="228"/>
      <c r="FO9" s="228"/>
      <c r="FP9" s="228"/>
      <c r="FQ9" s="228"/>
      <c r="FR9" s="228"/>
      <c r="FS9" s="228"/>
      <c r="FT9" s="228"/>
      <c r="FU9" s="228"/>
      <c r="FW9" s="230"/>
      <c r="FX9" s="228"/>
      <c r="FY9" s="228"/>
      <c r="FZ9" s="228"/>
      <c r="GA9" s="228"/>
      <c r="GB9" s="228"/>
      <c r="GC9" s="228"/>
      <c r="GD9" s="228"/>
      <c r="GE9" s="228"/>
      <c r="GF9" s="228"/>
      <c r="GG9" s="228"/>
      <c r="GH9" s="228"/>
      <c r="GI9" s="228"/>
      <c r="GJ9" s="228"/>
      <c r="GK9" s="228"/>
      <c r="GL9" s="228"/>
      <c r="GM9" s="228"/>
      <c r="GN9" s="228"/>
      <c r="GO9" s="228"/>
      <c r="GP9" s="228"/>
      <c r="GQ9" s="228"/>
      <c r="GR9" s="228"/>
      <c r="GS9" s="228"/>
      <c r="GT9" s="228"/>
      <c r="GU9" s="228"/>
      <c r="GV9" s="228"/>
      <c r="GW9" s="228"/>
      <c r="GX9" s="228"/>
      <c r="GY9" s="228"/>
      <c r="GZ9" s="228"/>
      <c r="HA9" s="228"/>
      <c r="HB9" s="228"/>
      <c r="HC9" s="228"/>
      <c r="HD9" s="228"/>
      <c r="HE9" s="228"/>
      <c r="HF9" s="228"/>
      <c r="HG9" s="228"/>
      <c r="HH9" s="228"/>
      <c r="HI9" s="228"/>
      <c r="HJ9" s="228"/>
      <c r="HK9" s="228"/>
      <c r="HL9" s="228"/>
      <c r="HM9" s="228"/>
      <c r="HN9" s="228"/>
      <c r="HO9" s="228"/>
      <c r="HP9" s="228"/>
      <c r="HQ9" s="228"/>
      <c r="HR9" s="228"/>
      <c r="HS9" s="228"/>
      <c r="HT9" s="228"/>
      <c r="HU9" s="228"/>
      <c r="HV9" s="228"/>
      <c r="HW9" s="228"/>
    </row>
    <row r="10" spans="1:232" s="7" customFormat="1" ht="21" customHeight="1">
      <c r="A10" s="36" t="s">
        <v>31</v>
      </c>
      <c r="B10" s="196"/>
      <c r="C10" s="247" t="s">
        <v>0</v>
      </c>
      <c r="D10" s="232" t="s">
        <v>194</v>
      </c>
      <c r="E10" s="232" t="s">
        <v>195</v>
      </c>
      <c r="F10" s="232" t="s">
        <v>161</v>
      </c>
      <c r="G10" s="232" t="s">
        <v>196</v>
      </c>
      <c r="H10" s="232" t="s">
        <v>197</v>
      </c>
      <c r="I10" s="232" t="s">
        <v>198</v>
      </c>
      <c r="J10" s="192"/>
      <c r="K10" s="232" t="s">
        <v>200</v>
      </c>
      <c r="L10" s="232" t="s">
        <v>201</v>
      </c>
      <c r="M10" s="232" t="s">
        <v>202</v>
      </c>
      <c r="N10" s="232" t="s">
        <v>203</v>
      </c>
      <c r="O10" s="232" t="s">
        <v>204</v>
      </c>
      <c r="P10" s="232" t="s">
        <v>205</v>
      </c>
      <c r="Q10" s="232" t="s">
        <v>206</v>
      </c>
      <c r="R10" s="232" t="s">
        <v>207</v>
      </c>
      <c r="S10" s="232" t="s">
        <v>208</v>
      </c>
      <c r="T10" s="232" t="s">
        <v>209</v>
      </c>
      <c r="U10" s="232" t="s">
        <v>210</v>
      </c>
      <c r="V10" s="232" t="s">
        <v>211</v>
      </c>
      <c r="W10" s="232" t="s">
        <v>212</v>
      </c>
      <c r="X10" s="232" t="s">
        <v>213</v>
      </c>
      <c r="Y10" s="232" t="s">
        <v>214</v>
      </c>
      <c r="Z10" s="232" t="s">
        <v>11</v>
      </c>
      <c r="AA10" s="241" t="s">
        <v>13</v>
      </c>
      <c r="AB10" s="243" t="s">
        <v>20</v>
      </c>
      <c r="AC10" s="243" t="s">
        <v>21</v>
      </c>
      <c r="AD10" s="243" t="s">
        <v>133</v>
      </c>
      <c r="AE10" s="235" t="s">
        <v>180</v>
      </c>
      <c r="AF10" s="236"/>
      <c r="AG10" s="236"/>
      <c r="AH10" s="236"/>
      <c r="AI10" s="236"/>
      <c r="AJ10" s="236"/>
      <c r="AK10" s="236"/>
      <c r="AL10" s="236"/>
      <c r="AM10" s="237"/>
      <c r="AN10" s="232" t="s">
        <v>9</v>
      </c>
      <c r="AO10" s="232" t="s">
        <v>4</v>
      </c>
      <c r="AP10" s="232" t="s">
        <v>6</v>
      </c>
      <c r="AQ10" s="232" t="s">
        <v>5</v>
      </c>
      <c r="AR10" s="238" t="s">
        <v>7</v>
      </c>
      <c r="AS10" s="224" t="s">
        <v>99</v>
      </c>
      <c r="AT10" s="226" t="s">
        <v>100</v>
      </c>
      <c r="AU10" s="226" t="s">
        <v>101</v>
      </c>
      <c r="AV10" s="222" t="s">
        <v>102</v>
      </c>
      <c r="AW10" s="224" t="s">
        <v>105</v>
      </c>
      <c r="AX10" s="226" t="s">
        <v>106</v>
      </c>
      <c r="AY10" s="226" t="s">
        <v>107</v>
      </c>
      <c r="AZ10" s="222" t="s">
        <v>108</v>
      </c>
      <c r="BA10" s="224" t="s">
        <v>111</v>
      </c>
      <c r="BB10" s="226" t="s">
        <v>112</v>
      </c>
      <c r="BC10" s="226" t="s">
        <v>113</v>
      </c>
      <c r="BD10" s="222" t="s">
        <v>114</v>
      </c>
      <c r="BE10" s="224" t="s">
        <v>118</v>
      </c>
      <c r="BF10" s="226" t="s">
        <v>119</v>
      </c>
      <c r="BG10" s="226" t="s">
        <v>120</v>
      </c>
      <c r="BH10" s="222" t="s">
        <v>121</v>
      </c>
      <c r="BI10" s="224" t="s">
        <v>125</v>
      </c>
      <c r="BJ10" s="226" t="s">
        <v>126</v>
      </c>
      <c r="BK10" s="226" t="s">
        <v>127</v>
      </c>
      <c r="BL10" s="222" t="s">
        <v>128</v>
      </c>
      <c r="BM10" s="224" t="s">
        <v>186</v>
      </c>
      <c r="BN10" s="226" t="s">
        <v>187</v>
      </c>
      <c r="BO10" s="226" t="s">
        <v>188</v>
      </c>
      <c r="BP10" s="222" t="s">
        <v>189</v>
      </c>
      <c r="BR10" s="230"/>
      <c r="BS10" s="228"/>
      <c r="BT10" s="228"/>
      <c r="BU10" s="228"/>
      <c r="BV10" s="228"/>
      <c r="BW10" s="228"/>
      <c r="BX10" s="228"/>
      <c r="BY10" s="228"/>
      <c r="BZ10" s="228"/>
      <c r="CA10" s="228"/>
      <c r="CB10" s="228"/>
      <c r="CC10" s="228"/>
      <c r="CD10" s="228"/>
      <c r="CE10" s="228"/>
      <c r="CF10" s="228"/>
      <c r="CG10" s="228"/>
      <c r="CH10" s="228"/>
      <c r="CI10" s="228"/>
      <c r="CJ10" s="228"/>
      <c r="CK10" s="228"/>
      <c r="CL10" s="228"/>
      <c r="CM10" s="228"/>
      <c r="CN10" s="228"/>
      <c r="CO10" s="228"/>
      <c r="CP10" s="228"/>
      <c r="CQ10" s="228"/>
      <c r="CR10" s="228"/>
      <c r="CS10" s="228"/>
      <c r="CT10" s="228"/>
      <c r="CU10" s="228"/>
      <c r="CV10" s="228"/>
      <c r="CW10" s="228"/>
      <c r="CX10" s="228"/>
      <c r="CY10" s="228"/>
      <c r="CZ10" s="228"/>
      <c r="DA10" s="228"/>
      <c r="DB10" s="228"/>
      <c r="DC10" s="228"/>
      <c r="DD10" s="228"/>
      <c r="DE10" s="228"/>
      <c r="DF10" s="228"/>
      <c r="DG10" s="228"/>
      <c r="DH10" s="228"/>
      <c r="DI10" s="228"/>
      <c r="DJ10" s="228"/>
      <c r="DK10" s="228"/>
      <c r="DL10" s="228"/>
      <c r="DM10" s="228"/>
      <c r="DN10" s="228"/>
      <c r="DO10" s="228"/>
      <c r="DP10" s="228"/>
      <c r="DQ10" s="228"/>
      <c r="DR10" s="228"/>
      <c r="DS10" s="78" t="s">
        <v>141</v>
      </c>
      <c r="DT10" s="228"/>
      <c r="DU10" s="230"/>
      <c r="DV10" s="228"/>
      <c r="DW10" s="228"/>
      <c r="DX10" s="228"/>
      <c r="DY10" s="228"/>
      <c r="DZ10" s="228"/>
      <c r="EA10" s="228"/>
      <c r="EB10" s="228"/>
      <c r="EC10" s="228"/>
      <c r="ED10" s="228"/>
      <c r="EE10" s="228"/>
      <c r="EF10" s="228"/>
      <c r="EG10" s="228"/>
      <c r="EH10" s="228"/>
      <c r="EI10" s="228"/>
      <c r="EJ10" s="228"/>
      <c r="EK10" s="228"/>
      <c r="EL10" s="228"/>
      <c r="EM10" s="228"/>
      <c r="EN10" s="228"/>
      <c r="EO10" s="228"/>
      <c r="EP10" s="228"/>
      <c r="EQ10" s="228"/>
      <c r="ER10" s="228"/>
      <c r="ES10" s="228"/>
      <c r="ET10" s="228"/>
      <c r="EU10" s="228"/>
      <c r="EV10" s="228"/>
      <c r="EW10" s="228"/>
      <c r="EX10" s="228"/>
      <c r="EY10" s="228"/>
      <c r="EZ10" s="228"/>
      <c r="FA10" s="228"/>
      <c r="FB10" s="228"/>
      <c r="FC10" s="228"/>
      <c r="FD10" s="228"/>
      <c r="FE10" s="228"/>
      <c r="FF10" s="228"/>
      <c r="FG10" s="228"/>
      <c r="FH10" s="228"/>
      <c r="FI10" s="228"/>
      <c r="FJ10" s="228"/>
      <c r="FK10" s="228"/>
      <c r="FL10" s="228"/>
      <c r="FM10" s="228"/>
      <c r="FN10" s="228"/>
      <c r="FO10" s="228"/>
      <c r="FP10" s="228"/>
      <c r="FQ10" s="228"/>
      <c r="FR10" s="228"/>
      <c r="FS10" s="228"/>
      <c r="FT10" s="228"/>
      <c r="FU10" s="228"/>
      <c r="FW10" s="230"/>
      <c r="FX10" s="228"/>
      <c r="FY10" s="228"/>
      <c r="FZ10" s="228"/>
      <c r="GA10" s="228"/>
      <c r="GB10" s="228"/>
      <c r="GC10" s="228"/>
      <c r="GD10" s="228"/>
      <c r="GE10" s="228"/>
      <c r="GF10" s="228"/>
      <c r="GG10" s="228"/>
      <c r="GH10" s="228"/>
      <c r="GI10" s="228"/>
      <c r="GJ10" s="228"/>
      <c r="GK10" s="228"/>
      <c r="GL10" s="228"/>
      <c r="GM10" s="228"/>
      <c r="GN10" s="228"/>
      <c r="GO10" s="228"/>
      <c r="GP10" s="228"/>
      <c r="GQ10" s="228"/>
      <c r="GR10" s="228"/>
      <c r="GS10" s="228"/>
      <c r="GT10" s="228"/>
      <c r="GU10" s="228"/>
      <c r="GV10" s="228"/>
      <c r="GW10" s="228"/>
      <c r="GX10" s="228"/>
      <c r="GY10" s="228"/>
      <c r="GZ10" s="228"/>
      <c r="HA10" s="228"/>
      <c r="HB10" s="228"/>
      <c r="HC10" s="228"/>
      <c r="HD10" s="228"/>
      <c r="HE10" s="228"/>
      <c r="HF10" s="228"/>
      <c r="HG10" s="228"/>
      <c r="HH10" s="228"/>
      <c r="HI10" s="228"/>
      <c r="HJ10" s="228"/>
      <c r="HK10" s="228"/>
      <c r="HL10" s="228"/>
      <c r="HM10" s="228"/>
      <c r="HN10" s="228"/>
      <c r="HO10" s="228"/>
      <c r="HP10" s="228"/>
      <c r="HQ10" s="228"/>
      <c r="HR10" s="228"/>
      <c r="HS10" s="228"/>
      <c r="HT10" s="228"/>
      <c r="HU10" s="228"/>
      <c r="HV10" s="228"/>
      <c r="HW10" s="228"/>
    </row>
    <row r="11" spans="1:232" s="7" customFormat="1" ht="187.5" customHeight="1">
      <c r="A11" s="36"/>
      <c r="B11" s="196"/>
      <c r="C11" s="248"/>
      <c r="D11" s="233"/>
      <c r="E11" s="233"/>
      <c r="F11" s="233"/>
      <c r="G11" s="233"/>
      <c r="H11" s="233"/>
      <c r="I11" s="233"/>
      <c r="J11" s="193" t="s">
        <v>199</v>
      </c>
      <c r="K11" s="233"/>
      <c r="L11" s="233"/>
      <c r="M11" s="233" t="s">
        <v>202</v>
      </c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33"/>
      <c r="Z11" s="233"/>
      <c r="AA11" s="242"/>
      <c r="AB11" s="244"/>
      <c r="AC11" s="244"/>
      <c r="AD11" s="244"/>
      <c r="AE11" s="183" t="s">
        <v>172</v>
      </c>
      <c r="AF11" s="183" t="s">
        <v>173</v>
      </c>
      <c r="AG11" s="183" t="s">
        <v>174</v>
      </c>
      <c r="AH11" s="183" t="s">
        <v>175</v>
      </c>
      <c r="AI11" s="183" t="s">
        <v>176</v>
      </c>
      <c r="AJ11" s="183" t="s">
        <v>177</v>
      </c>
      <c r="AK11" s="183" t="s">
        <v>178</v>
      </c>
      <c r="AL11" s="183" t="s">
        <v>179</v>
      </c>
      <c r="AM11" s="184" t="s">
        <v>181</v>
      </c>
      <c r="AN11" s="233"/>
      <c r="AO11" s="233"/>
      <c r="AP11" s="233"/>
      <c r="AQ11" s="233"/>
      <c r="AR11" s="239"/>
      <c r="AS11" s="225"/>
      <c r="AT11" s="227"/>
      <c r="AU11" s="227"/>
      <c r="AV11" s="223"/>
      <c r="AW11" s="225"/>
      <c r="AX11" s="227"/>
      <c r="AY11" s="227"/>
      <c r="AZ11" s="223"/>
      <c r="BA11" s="225"/>
      <c r="BB11" s="227"/>
      <c r="BC11" s="227"/>
      <c r="BD11" s="223"/>
      <c r="BE11" s="225"/>
      <c r="BF11" s="227"/>
      <c r="BG11" s="227"/>
      <c r="BH11" s="223"/>
      <c r="BI11" s="225"/>
      <c r="BJ11" s="227"/>
      <c r="BK11" s="227"/>
      <c r="BL11" s="223"/>
      <c r="BM11" s="225"/>
      <c r="BN11" s="227"/>
      <c r="BO11" s="227"/>
      <c r="BP11" s="223"/>
      <c r="BR11" s="171"/>
      <c r="BS11" s="169"/>
      <c r="BT11" s="169"/>
      <c r="BU11" s="169"/>
      <c r="BV11" s="169"/>
      <c r="BW11" s="169"/>
      <c r="BX11" s="169"/>
      <c r="BY11" s="169"/>
      <c r="BZ11" s="169"/>
      <c r="CA11" s="169"/>
      <c r="CB11" s="169"/>
      <c r="CC11" s="169"/>
      <c r="CD11" s="169"/>
      <c r="CE11" s="169"/>
      <c r="CF11" s="169"/>
      <c r="CG11" s="169"/>
      <c r="CH11" s="169"/>
      <c r="CI11" s="169"/>
      <c r="CJ11" s="169"/>
      <c r="CK11" s="169"/>
      <c r="CL11" s="169"/>
      <c r="CM11" s="169"/>
      <c r="CN11" s="169"/>
      <c r="CO11" s="169"/>
      <c r="CP11" s="169"/>
      <c r="CQ11" s="169"/>
      <c r="CR11" s="169"/>
      <c r="CS11" s="169"/>
      <c r="CT11" s="169"/>
      <c r="CU11" s="169"/>
      <c r="CV11" s="169"/>
      <c r="CW11" s="169"/>
      <c r="CX11" s="169"/>
      <c r="CY11" s="169"/>
      <c r="CZ11" s="169"/>
      <c r="DA11" s="169"/>
      <c r="DB11" s="169"/>
      <c r="DC11" s="169"/>
      <c r="DD11" s="169"/>
      <c r="DE11" s="169"/>
      <c r="DF11" s="169"/>
      <c r="DG11" s="169"/>
      <c r="DH11" s="169"/>
      <c r="DI11" s="169"/>
      <c r="DJ11" s="169"/>
      <c r="DK11" s="169"/>
      <c r="DL11" s="169"/>
      <c r="DM11" s="169"/>
      <c r="DN11" s="169"/>
      <c r="DO11" s="169"/>
      <c r="DP11" s="169"/>
      <c r="DQ11" s="169"/>
      <c r="DR11" s="169"/>
      <c r="DS11" s="169"/>
      <c r="DT11" s="169"/>
      <c r="DU11" s="171"/>
      <c r="DV11" s="169"/>
      <c r="DW11" s="169"/>
      <c r="DX11" s="169"/>
      <c r="DY11" s="169"/>
      <c r="DZ11" s="169"/>
      <c r="EA11" s="169"/>
      <c r="EB11" s="169"/>
      <c r="EC11" s="169"/>
      <c r="ED11" s="169"/>
      <c r="EE11" s="169"/>
      <c r="EF11" s="169"/>
      <c r="EG11" s="169"/>
      <c r="EH11" s="169"/>
      <c r="EI11" s="169"/>
      <c r="EJ11" s="169"/>
      <c r="EK11" s="169"/>
      <c r="EL11" s="169"/>
      <c r="EM11" s="169"/>
      <c r="EN11" s="169"/>
      <c r="EO11" s="169"/>
      <c r="EP11" s="169"/>
      <c r="EQ11" s="169"/>
      <c r="ER11" s="169"/>
      <c r="ES11" s="169"/>
      <c r="ET11" s="169"/>
      <c r="EU11" s="169"/>
      <c r="EV11" s="169"/>
      <c r="EW11" s="169"/>
      <c r="EX11" s="169"/>
      <c r="EY11" s="169"/>
      <c r="EZ11" s="169"/>
      <c r="FA11" s="169"/>
      <c r="FB11" s="169"/>
      <c r="FC11" s="169"/>
      <c r="FD11" s="169"/>
      <c r="FE11" s="169"/>
      <c r="FF11" s="169"/>
      <c r="FG11" s="169"/>
      <c r="FH11" s="169"/>
      <c r="FI11" s="169"/>
      <c r="FJ11" s="169"/>
      <c r="FK11" s="169"/>
      <c r="FL11" s="169"/>
      <c r="FM11" s="169"/>
      <c r="FN11" s="169"/>
      <c r="FO11" s="169"/>
      <c r="FP11" s="169"/>
      <c r="FQ11" s="169"/>
      <c r="FR11" s="169"/>
      <c r="FS11" s="169"/>
      <c r="FT11" s="169"/>
      <c r="FU11" s="169"/>
      <c r="FW11" s="171"/>
      <c r="FX11" s="169"/>
      <c r="FY11" s="169"/>
      <c r="FZ11" s="169"/>
      <c r="GA11" s="169"/>
      <c r="GB11" s="169"/>
      <c r="GC11" s="169"/>
      <c r="GD11" s="169"/>
      <c r="GE11" s="169"/>
      <c r="GF11" s="169"/>
      <c r="GG11" s="169"/>
      <c r="GH11" s="169"/>
      <c r="GI11" s="169"/>
      <c r="GJ11" s="169"/>
      <c r="GK11" s="169"/>
      <c r="GL11" s="169"/>
      <c r="GM11" s="169"/>
      <c r="GN11" s="169"/>
      <c r="GO11" s="169"/>
      <c r="GP11" s="169"/>
      <c r="GQ11" s="169"/>
      <c r="GR11" s="169"/>
      <c r="GS11" s="169"/>
      <c r="GT11" s="169"/>
      <c r="GU11" s="169"/>
      <c r="GV11" s="169"/>
      <c r="GW11" s="169"/>
      <c r="GX11" s="169"/>
      <c r="GY11" s="169"/>
      <c r="GZ11" s="169"/>
      <c r="HA11" s="169"/>
      <c r="HB11" s="169"/>
      <c r="HC11" s="169"/>
      <c r="HD11" s="169"/>
      <c r="HE11" s="169"/>
      <c r="HF11" s="169"/>
      <c r="HG11" s="169"/>
      <c r="HH11" s="169"/>
      <c r="HI11" s="169"/>
      <c r="HJ11" s="169"/>
      <c r="HK11" s="169"/>
      <c r="HL11" s="169"/>
      <c r="HM11" s="169"/>
      <c r="HN11" s="169"/>
      <c r="HO11" s="169"/>
      <c r="HP11" s="169"/>
      <c r="HQ11" s="169"/>
      <c r="HR11" s="169"/>
      <c r="HS11" s="169"/>
      <c r="HT11" s="169"/>
      <c r="HU11" s="169"/>
      <c r="HV11" s="169"/>
      <c r="HW11" s="169"/>
    </row>
    <row r="12" spans="1:232" s="5" customFormat="1" ht="12.75" customHeight="1">
      <c r="A12" s="37">
        <v>0</v>
      </c>
      <c r="B12" s="197"/>
      <c r="C12" s="40">
        <f>A12+1</f>
        <v>1</v>
      </c>
      <c r="D12" s="201">
        <f>C12+1</f>
        <v>2</v>
      </c>
      <c r="E12" s="201">
        <f t="shared" ref="E12:BP12" si="8">D12+1</f>
        <v>3</v>
      </c>
      <c r="F12" s="201">
        <f t="shared" si="8"/>
        <v>4</v>
      </c>
      <c r="G12" s="201">
        <f t="shared" si="8"/>
        <v>5</v>
      </c>
      <c r="H12" s="201">
        <f t="shared" si="8"/>
        <v>6</v>
      </c>
      <c r="I12" s="6">
        <f t="shared" si="8"/>
        <v>7</v>
      </c>
      <c r="J12" s="6">
        <f t="shared" si="8"/>
        <v>8</v>
      </c>
      <c r="K12" s="6">
        <f t="shared" si="8"/>
        <v>9</v>
      </c>
      <c r="L12" s="6">
        <f t="shared" si="8"/>
        <v>10</v>
      </c>
      <c r="M12" s="6">
        <f t="shared" si="8"/>
        <v>11</v>
      </c>
      <c r="N12" s="6">
        <f t="shared" si="8"/>
        <v>12</v>
      </c>
      <c r="O12" s="6">
        <f t="shared" si="8"/>
        <v>13</v>
      </c>
      <c r="P12" s="6">
        <f t="shared" si="8"/>
        <v>14</v>
      </c>
      <c r="Q12" s="6">
        <f t="shared" si="8"/>
        <v>15</v>
      </c>
      <c r="R12" s="6">
        <f t="shared" si="8"/>
        <v>16</v>
      </c>
      <c r="S12" s="6">
        <f t="shared" si="8"/>
        <v>17</v>
      </c>
      <c r="T12" s="6">
        <f t="shared" si="8"/>
        <v>18</v>
      </c>
      <c r="U12" s="6">
        <f t="shared" si="8"/>
        <v>19</v>
      </c>
      <c r="V12" s="6">
        <f t="shared" si="8"/>
        <v>20</v>
      </c>
      <c r="W12" s="6">
        <f t="shared" si="8"/>
        <v>21</v>
      </c>
      <c r="X12" s="6">
        <f t="shared" si="8"/>
        <v>22</v>
      </c>
      <c r="Y12" s="6">
        <f t="shared" si="8"/>
        <v>23</v>
      </c>
      <c r="Z12" s="6">
        <f t="shared" si="8"/>
        <v>24</v>
      </c>
      <c r="AA12" s="6">
        <f t="shared" si="8"/>
        <v>25</v>
      </c>
      <c r="AB12" s="6">
        <f t="shared" si="8"/>
        <v>26</v>
      </c>
      <c r="AC12" s="6">
        <f t="shared" si="8"/>
        <v>27</v>
      </c>
      <c r="AD12" s="6">
        <f t="shared" si="8"/>
        <v>28</v>
      </c>
      <c r="AE12" s="6">
        <f t="shared" si="8"/>
        <v>29</v>
      </c>
      <c r="AF12" s="6">
        <f t="shared" si="8"/>
        <v>30</v>
      </c>
      <c r="AG12" s="6">
        <f t="shared" si="8"/>
        <v>31</v>
      </c>
      <c r="AH12" s="6">
        <f t="shared" si="8"/>
        <v>32</v>
      </c>
      <c r="AI12" s="6">
        <f t="shared" si="8"/>
        <v>33</v>
      </c>
      <c r="AJ12" s="6">
        <f t="shared" si="8"/>
        <v>34</v>
      </c>
      <c r="AK12" s="6">
        <f t="shared" si="8"/>
        <v>35</v>
      </c>
      <c r="AL12" s="6">
        <f t="shared" si="8"/>
        <v>36</v>
      </c>
      <c r="AM12" s="6">
        <f t="shared" si="8"/>
        <v>37</v>
      </c>
      <c r="AN12" s="6">
        <f t="shared" si="8"/>
        <v>38</v>
      </c>
      <c r="AO12" s="6">
        <f t="shared" si="8"/>
        <v>39</v>
      </c>
      <c r="AP12" s="6">
        <f t="shared" si="8"/>
        <v>40</v>
      </c>
      <c r="AQ12" s="6">
        <f t="shared" si="8"/>
        <v>41</v>
      </c>
      <c r="AR12" s="6">
        <f t="shared" si="8"/>
        <v>42</v>
      </c>
      <c r="AS12" s="6">
        <f t="shared" si="8"/>
        <v>43</v>
      </c>
      <c r="AT12" s="6">
        <f t="shared" si="8"/>
        <v>44</v>
      </c>
      <c r="AU12" s="6">
        <f t="shared" si="8"/>
        <v>45</v>
      </c>
      <c r="AV12" s="6">
        <f t="shared" si="8"/>
        <v>46</v>
      </c>
      <c r="AW12" s="6">
        <f t="shared" si="8"/>
        <v>47</v>
      </c>
      <c r="AX12" s="6">
        <f t="shared" si="8"/>
        <v>48</v>
      </c>
      <c r="AY12" s="6">
        <f t="shared" si="8"/>
        <v>49</v>
      </c>
      <c r="AZ12" s="6">
        <f t="shared" si="8"/>
        <v>50</v>
      </c>
      <c r="BA12" s="6">
        <f t="shared" si="8"/>
        <v>51</v>
      </c>
      <c r="BB12" s="6">
        <f t="shared" si="8"/>
        <v>52</v>
      </c>
      <c r="BC12" s="6">
        <f t="shared" si="8"/>
        <v>53</v>
      </c>
      <c r="BD12" s="6">
        <f t="shared" si="8"/>
        <v>54</v>
      </c>
      <c r="BE12" s="6">
        <f t="shared" si="8"/>
        <v>55</v>
      </c>
      <c r="BF12" s="6">
        <f t="shared" si="8"/>
        <v>56</v>
      </c>
      <c r="BG12" s="6">
        <f t="shared" si="8"/>
        <v>57</v>
      </c>
      <c r="BH12" s="6">
        <f t="shared" si="8"/>
        <v>58</v>
      </c>
      <c r="BI12" s="6">
        <f t="shared" si="8"/>
        <v>59</v>
      </c>
      <c r="BJ12" s="6">
        <f t="shared" si="8"/>
        <v>60</v>
      </c>
      <c r="BK12" s="6">
        <f t="shared" si="8"/>
        <v>61</v>
      </c>
      <c r="BL12" s="6">
        <f t="shared" si="8"/>
        <v>62</v>
      </c>
      <c r="BM12" s="6">
        <f t="shared" si="8"/>
        <v>63</v>
      </c>
      <c r="BN12" s="6">
        <f t="shared" si="8"/>
        <v>64</v>
      </c>
      <c r="BO12" s="6">
        <f t="shared" si="8"/>
        <v>65</v>
      </c>
      <c r="BP12" s="6">
        <f t="shared" si="8"/>
        <v>66</v>
      </c>
      <c r="BS12" s="5">
        <v>1</v>
      </c>
      <c r="BT12" s="5">
        <f t="shared" ref="BT12:DQ12" si="9">BS12+1</f>
        <v>2</v>
      </c>
      <c r="BU12" s="5">
        <f t="shared" si="9"/>
        <v>3</v>
      </c>
      <c r="BV12" s="5">
        <f t="shared" si="9"/>
        <v>4</v>
      </c>
      <c r="BW12" s="5">
        <f t="shared" si="9"/>
        <v>5</v>
      </c>
      <c r="BX12" s="5">
        <f t="shared" si="9"/>
        <v>6</v>
      </c>
      <c r="BY12" s="5">
        <f t="shared" si="9"/>
        <v>7</v>
      </c>
      <c r="BZ12" s="5">
        <f t="shared" si="9"/>
        <v>8</v>
      </c>
      <c r="CA12" s="5">
        <f t="shared" si="9"/>
        <v>9</v>
      </c>
      <c r="CB12" s="5">
        <f t="shared" si="9"/>
        <v>10</v>
      </c>
      <c r="CC12" s="5">
        <f t="shared" si="9"/>
        <v>11</v>
      </c>
      <c r="CD12" s="5">
        <f t="shared" si="9"/>
        <v>12</v>
      </c>
      <c r="CE12" s="5">
        <f t="shared" si="9"/>
        <v>13</v>
      </c>
      <c r="CF12" s="5">
        <f t="shared" si="9"/>
        <v>14</v>
      </c>
      <c r="CG12" s="5">
        <f t="shared" si="9"/>
        <v>15</v>
      </c>
      <c r="CH12" s="5">
        <f t="shared" si="9"/>
        <v>16</v>
      </c>
      <c r="CI12" s="5">
        <f t="shared" si="9"/>
        <v>17</v>
      </c>
      <c r="CJ12" s="5">
        <f t="shared" si="9"/>
        <v>18</v>
      </c>
      <c r="CK12" s="5">
        <f t="shared" si="9"/>
        <v>19</v>
      </c>
      <c r="CL12" s="5">
        <f t="shared" si="9"/>
        <v>20</v>
      </c>
      <c r="CM12" s="5">
        <f t="shared" si="9"/>
        <v>21</v>
      </c>
      <c r="CN12" s="5">
        <f t="shared" si="9"/>
        <v>22</v>
      </c>
      <c r="CO12" s="5">
        <f t="shared" si="9"/>
        <v>23</v>
      </c>
      <c r="CP12" s="5">
        <f t="shared" si="9"/>
        <v>24</v>
      </c>
      <c r="CQ12" s="5">
        <f t="shared" si="9"/>
        <v>25</v>
      </c>
      <c r="CR12" s="5">
        <f t="shared" si="9"/>
        <v>26</v>
      </c>
      <c r="CS12" s="5">
        <f t="shared" si="9"/>
        <v>27</v>
      </c>
      <c r="CT12" s="5">
        <f t="shared" si="9"/>
        <v>28</v>
      </c>
      <c r="CU12" s="5">
        <f t="shared" si="9"/>
        <v>29</v>
      </c>
      <c r="CV12" s="5">
        <f t="shared" si="9"/>
        <v>30</v>
      </c>
      <c r="CW12" s="5">
        <f t="shared" si="9"/>
        <v>31</v>
      </c>
      <c r="CX12" s="5">
        <f t="shared" si="9"/>
        <v>32</v>
      </c>
      <c r="CY12" s="5">
        <f t="shared" si="9"/>
        <v>33</v>
      </c>
      <c r="CZ12" s="5">
        <f t="shared" si="9"/>
        <v>34</v>
      </c>
      <c r="DA12" s="5">
        <f t="shared" si="9"/>
        <v>35</v>
      </c>
      <c r="DB12" s="5">
        <f t="shared" si="9"/>
        <v>36</v>
      </c>
      <c r="DC12" s="5">
        <f t="shared" si="9"/>
        <v>37</v>
      </c>
      <c r="DD12" s="5">
        <f t="shared" si="9"/>
        <v>38</v>
      </c>
      <c r="DE12" s="5">
        <f t="shared" si="9"/>
        <v>39</v>
      </c>
      <c r="DF12" s="5">
        <f t="shared" si="9"/>
        <v>40</v>
      </c>
      <c r="DG12" s="5">
        <f t="shared" si="9"/>
        <v>41</v>
      </c>
      <c r="DH12" s="5">
        <f t="shared" si="9"/>
        <v>42</v>
      </c>
      <c r="DI12" s="5">
        <f t="shared" si="9"/>
        <v>43</v>
      </c>
      <c r="DJ12" s="5">
        <f t="shared" si="9"/>
        <v>44</v>
      </c>
      <c r="DK12" s="5">
        <f t="shared" si="9"/>
        <v>45</v>
      </c>
      <c r="DL12" s="5">
        <f t="shared" si="9"/>
        <v>46</v>
      </c>
      <c r="DM12" s="5">
        <f t="shared" si="9"/>
        <v>47</v>
      </c>
      <c r="DN12" s="5">
        <f t="shared" si="9"/>
        <v>48</v>
      </c>
      <c r="DO12" s="5">
        <f t="shared" si="9"/>
        <v>49</v>
      </c>
      <c r="DP12" s="5">
        <f t="shared" si="9"/>
        <v>50</v>
      </c>
      <c r="DQ12" s="5">
        <f t="shared" si="9"/>
        <v>51</v>
      </c>
      <c r="DR12" s="5">
        <f>DQ12+1</f>
        <v>52</v>
      </c>
      <c r="DV12" s="5">
        <v>1</v>
      </c>
      <c r="DW12" s="5">
        <f t="shared" ref="DW12:FT12" si="10">DV12+1</f>
        <v>2</v>
      </c>
      <c r="DX12" s="5">
        <f t="shared" si="10"/>
        <v>3</v>
      </c>
      <c r="DY12" s="5">
        <f t="shared" si="10"/>
        <v>4</v>
      </c>
      <c r="DZ12" s="5">
        <f t="shared" si="10"/>
        <v>5</v>
      </c>
      <c r="EA12" s="5">
        <f t="shared" si="10"/>
        <v>6</v>
      </c>
      <c r="EB12" s="5">
        <f t="shared" si="10"/>
        <v>7</v>
      </c>
      <c r="EC12" s="5">
        <f t="shared" si="10"/>
        <v>8</v>
      </c>
      <c r="ED12" s="5">
        <f t="shared" si="10"/>
        <v>9</v>
      </c>
      <c r="EE12" s="5">
        <f t="shared" si="10"/>
        <v>10</v>
      </c>
      <c r="EF12" s="5">
        <f t="shared" si="10"/>
        <v>11</v>
      </c>
      <c r="EG12" s="5">
        <f t="shared" si="10"/>
        <v>12</v>
      </c>
      <c r="EH12" s="5">
        <f t="shared" si="10"/>
        <v>13</v>
      </c>
      <c r="EI12" s="5">
        <f t="shared" si="10"/>
        <v>14</v>
      </c>
      <c r="EJ12" s="5">
        <f t="shared" si="10"/>
        <v>15</v>
      </c>
      <c r="EK12" s="5">
        <f t="shared" si="10"/>
        <v>16</v>
      </c>
      <c r="EL12" s="5">
        <f t="shared" si="10"/>
        <v>17</v>
      </c>
      <c r="EM12" s="5">
        <f t="shared" si="10"/>
        <v>18</v>
      </c>
      <c r="EN12" s="5">
        <f t="shared" si="10"/>
        <v>19</v>
      </c>
      <c r="EO12" s="5">
        <f t="shared" si="10"/>
        <v>20</v>
      </c>
      <c r="EP12" s="5">
        <f t="shared" si="10"/>
        <v>21</v>
      </c>
      <c r="EQ12" s="5">
        <f t="shared" si="10"/>
        <v>22</v>
      </c>
      <c r="ER12" s="5">
        <f t="shared" si="10"/>
        <v>23</v>
      </c>
      <c r="ES12" s="5">
        <f t="shared" si="10"/>
        <v>24</v>
      </c>
      <c r="ET12" s="5">
        <f t="shared" si="10"/>
        <v>25</v>
      </c>
      <c r="EU12" s="5">
        <f t="shared" si="10"/>
        <v>26</v>
      </c>
      <c r="EV12" s="5">
        <f t="shared" si="10"/>
        <v>27</v>
      </c>
      <c r="EW12" s="5">
        <f t="shared" si="10"/>
        <v>28</v>
      </c>
      <c r="EX12" s="5">
        <f t="shared" si="10"/>
        <v>29</v>
      </c>
      <c r="EY12" s="5">
        <f t="shared" si="10"/>
        <v>30</v>
      </c>
      <c r="EZ12" s="5">
        <f t="shared" si="10"/>
        <v>31</v>
      </c>
      <c r="FA12" s="5">
        <f t="shared" si="10"/>
        <v>32</v>
      </c>
      <c r="FB12" s="5">
        <f t="shared" si="10"/>
        <v>33</v>
      </c>
      <c r="FC12" s="5">
        <f t="shared" si="10"/>
        <v>34</v>
      </c>
      <c r="FD12" s="5">
        <f t="shared" si="10"/>
        <v>35</v>
      </c>
      <c r="FE12" s="5">
        <f t="shared" si="10"/>
        <v>36</v>
      </c>
      <c r="FF12" s="5">
        <f t="shared" si="10"/>
        <v>37</v>
      </c>
      <c r="FG12" s="5">
        <f t="shared" si="10"/>
        <v>38</v>
      </c>
      <c r="FH12" s="5">
        <f t="shared" si="10"/>
        <v>39</v>
      </c>
      <c r="FI12" s="5">
        <f t="shared" si="10"/>
        <v>40</v>
      </c>
      <c r="FJ12" s="5">
        <f t="shared" si="10"/>
        <v>41</v>
      </c>
      <c r="FK12" s="5">
        <f t="shared" si="10"/>
        <v>42</v>
      </c>
      <c r="FL12" s="5">
        <f t="shared" si="10"/>
        <v>43</v>
      </c>
      <c r="FM12" s="5">
        <f t="shared" si="10"/>
        <v>44</v>
      </c>
      <c r="FN12" s="5">
        <f t="shared" si="10"/>
        <v>45</v>
      </c>
      <c r="FO12" s="5">
        <f t="shared" si="10"/>
        <v>46</v>
      </c>
      <c r="FP12" s="5">
        <f t="shared" si="10"/>
        <v>47</v>
      </c>
      <c r="FQ12" s="5">
        <f t="shared" si="10"/>
        <v>48</v>
      </c>
      <c r="FR12" s="5">
        <f t="shared" si="10"/>
        <v>49</v>
      </c>
      <c r="FS12" s="5">
        <f t="shared" si="10"/>
        <v>50</v>
      </c>
      <c r="FT12" s="5">
        <f t="shared" si="10"/>
        <v>51</v>
      </c>
      <c r="FU12" s="5">
        <f>FT12+1</f>
        <v>52</v>
      </c>
      <c r="FX12" s="5">
        <v>1</v>
      </c>
      <c r="FY12" s="5">
        <f t="shared" ref="FY12:HV12" si="11">FX12+1</f>
        <v>2</v>
      </c>
      <c r="FZ12" s="5">
        <f t="shared" si="11"/>
        <v>3</v>
      </c>
      <c r="GA12" s="5">
        <f t="shared" si="11"/>
        <v>4</v>
      </c>
      <c r="GB12" s="5">
        <f t="shared" si="11"/>
        <v>5</v>
      </c>
      <c r="GC12" s="5">
        <f t="shared" si="11"/>
        <v>6</v>
      </c>
      <c r="GD12" s="5">
        <f t="shared" si="11"/>
        <v>7</v>
      </c>
      <c r="GE12" s="5">
        <f t="shared" si="11"/>
        <v>8</v>
      </c>
      <c r="GF12" s="5">
        <f>GE12+1</f>
        <v>9</v>
      </c>
      <c r="GG12" s="5">
        <f t="shared" si="11"/>
        <v>10</v>
      </c>
      <c r="GH12" s="5">
        <f t="shared" si="11"/>
        <v>11</v>
      </c>
      <c r="GI12" s="5">
        <f t="shared" si="11"/>
        <v>12</v>
      </c>
      <c r="GJ12" s="5">
        <f t="shared" si="11"/>
        <v>13</v>
      </c>
      <c r="GK12" s="5">
        <f t="shared" si="11"/>
        <v>14</v>
      </c>
      <c r="GL12" s="5">
        <f t="shared" si="11"/>
        <v>15</v>
      </c>
      <c r="GM12" s="5">
        <f t="shared" si="11"/>
        <v>16</v>
      </c>
      <c r="GN12" s="5">
        <f t="shared" si="11"/>
        <v>17</v>
      </c>
      <c r="GO12" s="5">
        <f t="shared" si="11"/>
        <v>18</v>
      </c>
      <c r="GP12" s="5">
        <f t="shared" si="11"/>
        <v>19</v>
      </c>
      <c r="GQ12" s="5">
        <f t="shared" si="11"/>
        <v>20</v>
      </c>
      <c r="GR12" s="5">
        <f t="shared" si="11"/>
        <v>21</v>
      </c>
      <c r="GS12" s="5">
        <f t="shared" si="11"/>
        <v>22</v>
      </c>
      <c r="GT12" s="5">
        <f t="shared" si="11"/>
        <v>23</v>
      </c>
      <c r="GU12" s="5">
        <f t="shared" si="11"/>
        <v>24</v>
      </c>
      <c r="GV12" s="5">
        <f t="shared" si="11"/>
        <v>25</v>
      </c>
      <c r="GW12" s="5">
        <f t="shared" si="11"/>
        <v>26</v>
      </c>
      <c r="GX12" s="5">
        <f t="shared" si="11"/>
        <v>27</v>
      </c>
      <c r="GY12" s="5">
        <f t="shared" si="11"/>
        <v>28</v>
      </c>
      <c r="GZ12" s="5">
        <f t="shared" si="11"/>
        <v>29</v>
      </c>
      <c r="HA12" s="5">
        <f t="shared" si="11"/>
        <v>30</v>
      </c>
      <c r="HB12" s="5">
        <f t="shared" si="11"/>
        <v>31</v>
      </c>
      <c r="HC12" s="5">
        <f t="shared" si="11"/>
        <v>32</v>
      </c>
      <c r="HD12" s="5">
        <f t="shared" si="11"/>
        <v>33</v>
      </c>
      <c r="HE12" s="5">
        <f t="shared" si="11"/>
        <v>34</v>
      </c>
      <c r="HF12" s="5">
        <f t="shared" si="11"/>
        <v>35</v>
      </c>
      <c r="HG12" s="5">
        <f t="shared" si="11"/>
        <v>36</v>
      </c>
      <c r="HH12" s="5">
        <f t="shared" si="11"/>
        <v>37</v>
      </c>
      <c r="HI12" s="5">
        <f t="shared" si="11"/>
        <v>38</v>
      </c>
      <c r="HJ12" s="5">
        <f t="shared" si="11"/>
        <v>39</v>
      </c>
      <c r="HK12" s="5">
        <f t="shared" si="11"/>
        <v>40</v>
      </c>
      <c r="HL12" s="5">
        <f t="shared" si="11"/>
        <v>41</v>
      </c>
      <c r="HM12" s="5">
        <f t="shared" si="11"/>
        <v>42</v>
      </c>
      <c r="HN12" s="5">
        <f t="shared" si="11"/>
        <v>43</v>
      </c>
      <c r="HO12" s="5">
        <f t="shared" si="11"/>
        <v>44</v>
      </c>
      <c r="HP12" s="5">
        <f t="shared" si="11"/>
        <v>45</v>
      </c>
      <c r="HQ12" s="5">
        <f t="shared" si="11"/>
        <v>46</v>
      </c>
      <c r="HR12" s="5">
        <f t="shared" si="11"/>
        <v>47</v>
      </c>
      <c r="HS12" s="5">
        <f t="shared" si="11"/>
        <v>48</v>
      </c>
      <c r="HT12" s="5">
        <f t="shared" si="11"/>
        <v>49</v>
      </c>
      <c r="HU12" s="5">
        <f t="shared" si="11"/>
        <v>50</v>
      </c>
      <c r="HV12" s="5">
        <f t="shared" si="11"/>
        <v>51</v>
      </c>
      <c r="HW12" s="5">
        <f>HV12+1</f>
        <v>52</v>
      </c>
    </row>
    <row r="13" spans="1:232" s="5" customFormat="1" ht="18.75">
      <c r="A13" s="38"/>
      <c r="B13" s="198"/>
      <c r="C13" s="205" t="s">
        <v>19</v>
      </c>
      <c r="D13" s="202"/>
      <c r="E13" s="202"/>
      <c r="F13" s="202"/>
      <c r="G13" s="202"/>
      <c r="H13" s="202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20"/>
      <c r="AA13" s="16"/>
      <c r="AB13" s="21"/>
      <c r="AC13" s="21"/>
      <c r="AD13" s="21"/>
      <c r="AE13" s="22">
        <f t="shared" ref="AE13:AO13" si="12">SUBTOTAL(9,AE14:AE1048576)</f>
        <v>203.72222222222217</v>
      </c>
      <c r="AF13" s="22">
        <f t="shared" si="12"/>
        <v>203.72222222222217</v>
      </c>
      <c r="AG13" s="22">
        <f t="shared" si="12"/>
        <v>203.72222222222217</v>
      </c>
      <c r="AH13" s="22">
        <f t="shared" si="12"/>
        <v>611.16666666666663</v>
      </c>
      <c r="AI13" s="22">
        <f t="shared" si="12"/>
        <v>611.16666666666663</v>
      </c>
      <c r="AJ13" s="22">
        <f t="shared" si="12"/>
        <v>611.16666666666663</v>
      </c>
      <c r="AK13" s="22">
        <f t="shared" si="12"/>
        <v>611.16666666666663</v>
      </c>
      <c r="AL13" s="22">
        <f t="shared" si="12"/>
        <v>611.16666666666663</v>
      </c>
      <c r="AM13" s="22">
        <f t="shared" si="12"/>
        <v>3667</v>
      </c>
      <c r="AN13" s="22">
        <f t="shared" si="12"/>
        <v>949.00000000000045</v>
      </c>
      <c r="AO13" s="22">
        <f t="shared" si="12"/>
        <v>0</v>
      </c>
      <c r="AP13" s="116">
        <f>AN13/AM13</f>
        <v>0.2587946550313609</v>
      </c>
      <c r="AQ13" s="23">
        <f>AO13/AM13</f>
        <v>0</v>
      </c>
      <c r="AR13" s="41">
        <f>AQ13-AP13</f>
        <v>-0.2587946550313609</v>
      </c>
      <c r="AS13" s="44"/>
      <c r="AT13" s="21">
        <f>MIN(AT16:AT56)</f>
        <v>44377</v>
      </c>
      <c r="AU13" s="21"/>
      <c r="AV13" s="45" t="str">
        <f>IF(COUNTIF(AV16:AV56,"")=0,MAX(AV16:AV56),"")</f>
        <v/>
      </c>
      <c r="AW13" s="48"/>
      <c r="AX13" s="21">
        <f>MIN(AX16:AX56)</f>
        <v>44377</v>
      </c>
      <c r="AY13" s="21"/>
      <c r="AZ13" s="45" t="str">
        <f>IF(COUNTIF(AZ16:AZ56,"")=0,MAX(AZ16:AZ56),"")</f>
        <v/>
      </c>
      <c r="BA13" s="48"/>
      <c r="BB13" s="21">
        <f>MIN(BB16:BB56)</f>
        <v>44389</v>
      </c>
      <c r="BC13" s="21"/>
      <c r="BD13" s="45" t="str">
        <f>IF(COUNTIF(BD16:BD56,"")=0,MAX(BD16:BD56),"")</f>
        <v/>
      </c>
      <c r="BE13" s="48"/>
      <c r="BF13" s="21">
        <f>MIN(BF16:BF56)</f>
        <v>44409</v>
      </c>
      <c r="BG13" s="21"/>
      <c r="BH13" s="45" t="str">
        <f>IF(COUNTIF(BH16:BH56,"")=0,MAX(BH16:BH56),"")</f>
        <v/>
      </c>
      <c r="BI13" s="48"/>
      <c r="BJ13" s="21">
        <f>MIN(BJ16:BJ56)</f>
        <v>44409</v>
      </c>
      <c r="BK13" s="21"/>
      <c r="BL13" s="45" t="str">
        <f>IF(COUNTIF(BL16:BL56,"")=0,MAX(BL16:BL56),"")</f>
        <v/>
      </c>
      <c r="BM13" s="48"/>
      <c r="BN13" s="21">
        <f>MIN(BN16:BN56)</f>
        <v>44409</v>
      </c>
      <c r="BO13" s="21"/>
      <c r="BP13" s="45" t="str">
        <f>IF(COUNTIF(BP16:BP56,"")=0,MAX(BP16:BP56),"")</f>
        <v/>
      </c>
      <c r="BR13" s="5">
        <v>1</v>
      </c>
      <c r="BS13" s="75">
        <f t="shared" ref="BS13:CX13" si="13">SUBTOTAL(9,BS14:BS1048576)</f>
        <v>35.200000000000003</v>
      </c>
      <c r="BT13" s="75">
        <f t="shared" si="13"/>
        <v>35.200000000000003</v>
      </c>
      <c r="BU13" s="75">
        <f t="shared" si="13"/>
        <v>35.200000000000003</v>
      </c>
      <c r="BV13" s="75">
        <f t="shared" si="13"/>
        <v>35.200000000000003</v>
      </c>
      <c r="BW13" s="75">
        <f t="shared" si="13"/>
        <v>826.60000000000025</v>
      </c>
      <c r="BX13" s="75">
        <f t="shared" si="13"/>
        <v>826.60000000000025</v>
      </c>
      <c r="BY13" s="75">
        <f t="shared" si="13"/>
        <v>870.60000000000025</v>
      </c>
      <c r="BZ13" s="75">
        <f t="shared" si="13"/>
        <v>877.00000000000023</v>
      </c>
      <c r="CA13" s="75">
        <f t="shared" si="13"/>
        <v>941.00000000000034</v>
      </c>
      <c r="CB13" s="75">
        <f t="shared" si="13"/>
        <v>941.00000000000034</v>
      </c>
      <c r="CC13" s="75">
        <f t="shared" si="13"/>
        <v>941.00000000000034</v>
      </c>
      <c r="CD13" s="75">
        <f t="shared" si="13"/>
        <v>1031.0000000000005</v>
      </c>
      <c r="CE13" s="75">
        <f t="shared" si="13"/>
        <v>1067.0000000000005</v>
      </c>
      <c r="CF13" s="75">
        <f t="shared" si="13"/>
        <v>2112.4500000000003</v>
      </c>
      <c r="CG13" s="75">
        <f t="shared" si="13"/>
        <v>2112.4500000000003</v>
      </c>
      <c r="CH13" s="75">
        <f t="shared" si="13"/>
        <v>2177.2500000000005</v>
      </c>
      <c r="CI13" s="75">
        <f t="shared" si="13"/>
        <v>2178.8500000000008</v>
      </c>
      <c r="CJ13" s="75">
        <f t="shared" si="13"/>
        <v>3222.4999999999991</v>
      </c>
      <c r="CK13" s="75">
        <f t="shared" si="13"/>
        <v>3288.3</v>
      </c>
      <c r="CL13" s="75">
        <f t="shared" si="13"/>
        <v>3288.3</v>
      </c>
      <c r="CM13" s="75">
        <f t="shared" si="13"/>
        <v>3347.5000000000005</v>
      </c>
      <c r="CN13" s="75">
        <f t="shared" si="13"/>
        <v>3347.5000000000005</v>
      </c>
      <c r="CO13" s="75">
        <f t="shared" si="13"/>
        <v>3347.5000000000005</v>
      </c>
      <c r="CP13" s="75">
        <f t="shared" si="13"/>
        <v>3357.1000000000004</v>
      </c>
      <c r="CQ13" s="75">
        <f t="shared" si="13"/>
        <v>3357.1000000000004</v>
      </c>
      <c r="CR13" s="75">
        <f t="shared" si="13"/>
        <v>3360.3000000000006</v>
      </c>
      <c r="CS13" s="75">
        <f t="shared" si="13"/>
        <v>3360.3000000000006</v>
      </c>
      <c r="CT13" s="75">
        <f t="shared" si="13"/>
        <v>3360.3000000000006</v>
      </c>
      <c r="CU13" s="75">
        <f t="shared" si="13"/>
        <v>3360.3000000000006</v>
      </c>
      <c r="CV13" s="75">
        <f t="shared" si="13"/>
        <v>3360.3000000000006</v>
      </c>
      <c r="CW13" s="75">
        <f t="shared" si="13"/>
        <v>3360.3000000000006</v>
      </c>
      <c r="CX13" s="75">
        <f t="shared" si="13"/>
        <v>3360.3000000000006</v>
      </c>
      <c r="CY13" s="75">
        <f t="shared" ref="CY13:ED13" si="14">SUBTOTAL(9,CY14:CY1048576)</f>
        <v>3360.3000000000006</v>
      </c>
      <c r="CZ13" s="75">
        <f t="shared" si="14"/>
        <v>3360.3000000000006</v>
      </c>
      <c r="DA13" s="75">
        <f t="shared" si="14"/>
        <v>3360.3000000000006</v>
      </c>
      <c r="DB13" s="75">
        <f t="shared" si="14"/>
        <v>3360.3000000000006</v>
      </c>
      <c r="DC13" s="75">
        <f t="shared" si="14"/>
        <v>3360.3000000000006</v>
      </c>
      <c r="DD13" s="75">
        <f t="shared" si="14"/>
        <v>3360.3000000000006</v>
      </c>
      <c r="DE13" s="75">
        <f t="shared" si="14"/>
        <v>3360.3000000000006</v>
      </c>
      <c r="DF13" s="75">
        <f t="shared" si="14"/>
        <v>3360.3000000000006</v>
      </c>
      <c r="DG13" s="75">
        <f t="shared" si="14"/>
        <v>3360.3000000000006</v>
      </c>
      <c r="DH13" s="75">
        <f t="shared" si="14"/>
        <v>3360.3000000000006</v>
      </c>
      <c r="DI13" s="75">
        <f t="shared" si="14"/>
        <v>3360.3000000000006</v>
      </c>
      <c r="DJ13" s="75">
        <f t="shared" si="14"/>
        <v>3360.3000000000006</v>
      </c>
      <c r="DK13" s="75">
        <f t="shared" si="14"/>
        <v>3360.3000000000006</v>
      </c>
      <c r="DL13" s="75">
        <f t="shared" si="14"/>
        <v>3360.3000000000006</v>
      </c>
      <c r="DM13" s="75">
        <f t="shared" si="14"/>
        <v>3360.3000000000006</v>
      </c>
      <c r="DN13" s="75">
        <f t="shared" si="14"/>
        <v>3360.3000000000006</v>
      </c>
      <c r="DO13" s="75">
        <f t="shared" si="14"/>
        <v>3360.3000000000006</v>
      </c>
      <c r="DP13" s="75">
        <f t="shared" si="14"/>
        <v>3360.3000000000006</v>
      </c>
      <c r="DQ13" s="75">
        <f t="shared" si="14"/>
        <v>3360.3000000000006</v>
      </c>
      <c r="DR13" s="75">
        <f t="shared" si="14"/>
        <v>3360.3000000000006</v>
      </c>
      <c r="DS13" s="79">
        <f>DR13-$AM13</f>
        <v>-306.69999999999936</v>
      </c>
      <c r="DV13" s="75">
        <f t="shared" ref="DV13:FA13" si="15">SUBTOTAL(9,DV14:DV1048576)</f>
        <v>48.000000000000007</v>
      </c>
      <c r="DW13" s="75">
        <f t="shared" si="15"/>
        <v>48.000000000000007</v>
      </c>
      <c r="DX13" s="75">
        <f t="shared" si="15"/>
        <v>48.000000000000007</v>
      </c>
      <c r="DY13" s="75">
        <f t="shared" si="15"/>
        <v>48.000000000000007</v>
      </c>
      <c r="DZ13" s="75">
        <f t="shared" si="15"/>
        <v>48.000000000000007</v>
      </c>
      <c r="EA13" s="75">
        <f t="shared" si="15"/>
        <v>48.000000000000007</v>
      </c>
      <c r="EB13" s="75">
        <f t="shared" si="15"/>
        <v>1249.2000000000003</v>
      </c>
      <c r="EC13" s="75">
        <f t="shared" si="15"/>
        <v>1249.2000000000003</v>
      </c>
      <c r="ED13" s="75">
        <f t="shared" si="15"/>
        <v>1257.2000000000003</v>
      </c>
      <c r="EE13" s="75">
        <f t="shared" si="15"/>
        <v>1257.2000000000003</v>
      </c>
      <c r="EF13" s="75">
        <f t="shared" si="15"/>
        <v>1557.2000000000007</v>
      </c>
      <c r="EG13" s="75">
        <f t="shared" si="15"/>
        <v>1557.2000000000007</v>
      </c>
      <c r="EH13" s="75">
        <f t="shared" si="15"/>
        <v>1557.2000000000007</v>
      </c>
      <c r="EI13" s="75">
        <f t="shared" si="15"/>
        <v>2602.65</v>
      </c>
      <c r="EJ13" s="75">
        <f t="shared" si="15"/>
        <v>2602.65</v>
      </c>
      <c r="EK13" s="75">
        <f t="shared" si="15"/>
        <v>2782.65</v>
      </c>
      <c r="EL13" s="75">
        <f t="shared" si="15"/>
        <v>2782.65</v>
      </c>
      <c r="EM13" s="75">
        <f t="shared" si="15"/>
        <v>3240.3000000000006</v>
      </c>
      <c r="EN13" s="75">
        <f t="shared" si="15"/>
        <v>3240.3000000000006</v>
      </c>
      <c r="EO13" s="75">
        <f t="shared" si="15"/>
        <v>3360.3000000000006</v>
      </c>
      <c r="EP13" s="75">
        <f t="shared" si="15"/>
        <v>3360.3000000000006</v>
      </c>
      <c r="EQ13" s="75">
        <f t="shared" si="15"/>
        <v>3360.3000000000006</v>
      </c>
      <c r="ER13" s="75">
        <f t="shared" si="15"/>
        <v>3360.3000000000006</v>
      </c>
      <c r="ES13" s="75">
        <f t="shared" si="15"/>
        <v>3360.3000000000006</v>
      </c>
      <c r="ET13" s="75">
        <f t="shared" si="15"/>
        <v>3360.3000000000006</v>
      </c>
      <c r="EU13" s="75">
        <f t="shared" si="15"/>
        <v>3360.3000000000006</v>
      </c>
      <c r="EV13" s="75">
        <f t="shared" si="15"/>
        <v>3360.3000000000006</v>
      </c>
      <c r="EW13" s="75">
        <f t="shared" si="15"/>
        <v>3360.3000000000006</v>
      </c>
      <c r="EX13" s="75">
        <f t="shared" si="15"/>
        <v>3360.3000000000006</v>
      </c>
      <c r="EY13" s="75">
        <f t="shared" si="15"/>
        <v>3360.3000000000006</v>
      </c>
      <c r="EZ13" s="75">
        <f t="shared" si="15"/>
        <v>3360.3000000000006</v>
      </c>
      <c r="FA13" s="75">
        <f t="shared" si="15"/>
        <v>3360.3000000000006</v>
      </c>
      <c r="FB13" s="75">
        <f t="shared" ref="FB13:GG13" si="16">SUBTOTAL(9,FB14:FB1048576)</f>
        <v>3360.3000000000006</v>
      </c>
      <c r="FC13" s="75">
        <f t="shared" si="16"/>
        <v>3360.3000000000006</v>
      </c>
      <c r="FD13" s="75">
        <f t="shared" si="16"/>
        <v>3360.3000000000006</v>
      </c>
      <c r="FE13" s="75">
        <f t="shared" si="16"/>
        <v>3360.3000000000006</v>
      </c>
      <c r="FF13" s="75">
        <f t="shared" si="16"/>
        <v>3360.3000000000006</v>
      </c>
      <c r="FG13" s="75">
        <f t="shared" si="16"/>
        <v>3360.3000000000006</v>
      </c>
      <c r="FH13" s="75">
        <f t="shared" si="16"/>
        <v>3360.3000000000006</v>
      </c>
      <c r="FI13" s="75">
        <f t="shared" si="16"/>
        <v>3360.3000000000006</v>
      </c>
      <c r="FJ13" s="75">
        <f t="shared" si="16"/>
        <v>3360.3000000000006</v>
      </c>
      <c r="FK13" s="75">
        <f t="shared" si="16"/>
        <v>3360.3000000000006</v>
      </c>
      <c r="FL13" s="75">
        <f t="shared" si="16"/>
        <v>3360.3000000000006</v>
      </c>
      <c r="FM13" s="75">
        <f t="shared" si="16"/>
        <v>3360.3000000000006</v>
      </c>
      <c r="FN13" s="75">
        <f t="shared" si="16"/>
        <v>3360.3000000000006</v>
      </c>
      <c r="FO13" s="75">
        <f t="shared" si="16"/>
        <v>3360.3000000000006</v>
      </c>
      <c r="FP13" s="75">
        <f t="shared" si="16"/>
        <v>3360.3000000000006</v>
      </c>
      <c r="FQ13" s="75">
        <f t="shared" si="16"/>
        <v>3360.3000000000006</v>
      </c>
      <c r="FR13" s="75">
        <f t="shared" si="16"/>
        <v>3360.3000000000006</v>
      </c>
      <c r="FS13" s="75">
        <f t="shared" si="16"/>
        <v>3360.3000000000006</v>
      </c>
      <c r="FT13" s="75">
        <f t="shared" si="16"/>
        <v>3360.3000000000006</v>
      </c>
      <c r="FU13" s="75">
        <f t="shared" si="16"/>
        <v>3360.3000000000006</v>
      </c>
      <c r="FV13" s="79">
        <f>FU13-$AM13</f>
        <v>-306.69999999999936</v>
      </c>
      <c r="FX13" s="75">
        <f t="shared" ref="FX13:HC13" si="17">SUBTOTAL(9,FX14:FX1048576)</f>
        <v>0</v>
      </c>
      <c r="FY13" s="75">
        <f t="shared" si="17"/>
        <v>0</v>
      </c>
      <c r="FZ13" s="75">
        <f t="shared" si="17"/>
        <v>0</v>
      </c>
      <c r="GA13" s="75">
        <f t="shared" si="17"/>
        <v>0</v>
      </c>
      <c r="GB13" s="75">
        <f t="shared" si="17"/>
        <v>0</v>
      </c>
      <c r="GC13" s="75">
        <f t="shared" si="17"/>
        <v>0</v>
      </c>
      <c r="GD13" s="75">
        <f t="shared" si="17"/>
        <v>0</v>
      </c>
      <c r="GE13" s="75">
        <f t="shared" si="17"/>
        <v>0</v>
      </c>
      <c r="GF13" s="75">
        <f t="shared" si="17"/>
        <v>0</v>
      </c>
      <c r="GG13" s="75">
        <f t="shared" si="17"/>
        <v>0</v>
      </c>
      <c r="GH13" s="75">
        <f t="shared" si="17"/>
        <v>0</v>
      </c>
      <c r="GI13" s="75">
        <f t="shared" si="17"/>
        <v>0</v>
      </c>
      <c r="GJ13" s="75">
        <f t="shared" si="17"/>
        <v>0</v>
      </c>
      <c r="GK13" s="75">
        <f t="shared" si="17"/>
        <v>0</v>
      </c>
      <c r="GL13" s="75">
        <f t="shared" si="17"/>
        <v>0</v>
      </c>
      <c r="GM13" s="75">
        <f t="shared" si="17"/>
        <v>0</v>
      </c>
      <c r="GN13" s="75">
        <f t="shared" si="17"/>
        <v>0</v>
      </c>
      <c r="GO13" s="75">
        <f t="shared" si="17"/>
        <v>0</v>
      </c>
      <c r="GP13" s="75">
        <f t="shared" si="17"/>
        <v>0</v>
      </c>
      <c r="GQ13" s="75">
        <f t="shared" si="17"/>
        <v>0</v>
      </c>
      <c r="GR13" s="75">
        <f t="shared" si="17"/>
        <v>0</v>
      </c>
      <c r="GS13" s="75">
        <f t="shared" si="17"/>
        <v>0</v>
      </c>
      <c r="GT13" s="75">
        <f t="shared" si="17"/>
        <v>0</v>
      </c>
      <c r="GU13" s="75">
        <f t="shared" si="17"/>
        <v>0</v>
      </c>
      <c r="GV13" s="75">
        <f t="shared" si="17"/>
        <v>0</v>
      </c>
      <c r="GW13" s="75">
        <f t="shared" si="17"/>
        <v>0</v>
      </c>
      <c r="GX13" s="75">
        <f t="shared" si="17"/>
        <v>0</v>
      </c>
      <c r="GY13" s="75">
        <f t="shared" si="17"/>
        <v>0</v>
      </c>
      <c r="GZ13" s="75">
        <f t="shared" si="17"/>
        <v>0</v>
      </c>
      <c r="HA13" s="75">
        <f t="shared" si="17"/>
        <v>0</v>
      </c>
      <c r="HB13" s="75">
        <f t="shared" si="17"/>
        <v>0</v>
      </c>
      <c r="HC13" s="75">
        <f t="shared" si="17"/>
        <v>0</v>
      </c>
      <c r="HD13" s="75">
        <f t="shared" ref="HD13:II13" si="18">SUBTOTAL(9,HD14:HD1048576)</f>
        <v>0</v>
      </c>
      <c r="HE13" s="75">
        <f t="shared" si="18"/>
        <v>0</v>
      </c>
      <c r="HF13" s="75">
        <f t="shared" si="18"/>
        <v>0</v>
      </c>
      <c r="HG13" s="75">
        <f t="shared" si="18"/>
        <v>0</v>
      </c>
      <c r="HH13" s="75">
        <f t="shared" si="18"/>
        <v>0</v>
      </c>
      <c r="HI13" s="75">
        <f t="shared" si="18"/>
        <v>0</v>
      </c>
      <c r="HJ13" s="75">
        <f t="shared" si="18"/>
        <v>0</v>
      </c>
      <c r="HK13" s="75">
        <f t="shared" si="18"/>
        <v>0</v>
      </c>
      <c r="HL13" s="75">
        <f t="shared" si="18"/>
        <v>0</v>
      </c>
      <c r="HM13" s="75">
        <f t="shared" si="18"/>
        <v>0</v>
      </c>
      <c r="HN13" s="75">
        <f t="shared" si="18"/>
        <v>0</v>
      </c>
      <c r="HO13" s="75">
        <f t="shared" si="18"/>
        <v>0</v>
      </c>
      <c r="HP13" s="75">
        <f t="shared" si="18"/>
        <v>0</v>
      </c>
      <c r="HQ13" s="75">
        <f t="shared" si="18"/>
        <v>0</v>
      </c>
      <c r="HR13" s="75">
        <f t="shared" si="18"/>
        <v>0</v>
      </c>
      <c r="HS13" s="75">
        <f t="shared" si="18"/>
        <v>0</v>
      </c>
      <c r="HT13" s="75">
        <f t="shared" si="18"/>
        <v>0</v>
      </c>
      <c r="HU13" s="75">
        <f t="shared" si="18"/>
        <v>0</v>
      </c>
      <c r="HV13" s="75">
        <f t="shared" si="18"/>
        <v>0</v>
      </c>
      <c r="HW13" s="75">
        <f t="shared" si="18"/>
        <v>0</v>
      </c>
      <c r="HX13" s="79">
        <f>HW13-$AO13</f>
        <v>0</v>
      </c>
    </row>
    <row r="14" spans="1:232" s="5" customFormat="1" ht="18.75">
      <c r="A14" s="39">
        <f>IF(AA14="",LEN(Z14)-LEN(TRIM(Z14)),"")</f>
        <v>0</v>
      </c>
      <c r="B14" s="199"/>
      <c r="C14" s="206" t="s">
        <v>18</v>
      </c>
      <c r="D14" s="202"/>
      <c r="E14" s="202"/>
      <c r="F14" s="202"/>
      <c r="G14" s="202"/>
      <c r="H14" s="202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6"/>
      <c r="AA14" s="16"/>
      <c r="AB14" s="176">
        <v>44358</v>
      </c>
      <c r="AC14" s="176">
        <v>44652</v>
      </c>
      <c r="AD14" s="27"/>
      <c r="AE14" s="22">
        <f t="shared" ref="AE14:AM14" si="19">SUBTOTAL(9,AE15:AE56)</f>
        <v>203.72222222222217</v>
      </c>
      <c r="AF14" s="22">
        <f t="shared" si="19"/>
        <v>203.72222222222217</v>
      </c>
      <c r="AG14" s="22">
        <f t="shared" si="19"/>
        <v>203.72222222222217</v>
      </c>
      <c r="AH14" s="22">
        <f t="shared" si="19"/>
        <v>611.16666666666663</v>
      </c>
      <c r="AI14" s="22">
        <f t="shared" si="19"/>
        <v>611.16666666666663</v>
      </c>
      <c r="AJ14" s="22">
        <f t="shared" si="19"/>
        <v>611.16666666666663</v>
      </c>
      <c r="AK14" s="22">
        <f t="shared" si="19"/>
        <v>611.16666666666663</v>
      </c>
      <c r="AL14" s="22">
        <f t="shared" si="19"/>
        <v>611.16666666666663</v>
      </c>
      <c r="AM14" s="22">
        <f t="shared" si="19"/>
        <v>3667</v>
      </c>
      <c r="AN14" s="22">
        <f t="shared" ref="AN14:AO14" si="20">SUBTOTAL(9,AN15:AN56)</f>
        <v>949.00000000000045</v>
      </c>
      <c r="AO14" s="22">
        <f t="shared" si="20"/>
        <v>0</v>
      </c>
      <c r="AP14" s="116">
        <f>AN14/AM14</f>
        <v>0.2587946550313609</v>
      </c>
      <c r="AQ14" s="23">
        <f>AO14/AM14</f>
        <v>0</v>
      </c>
      <c r="AR14" s="41">
        <f>AQ14-AP14</f>
        <v>-0.2587946550313609</v>
      </c>
      <c r="AS14" s="44"/>
      <c r="AT14" s="21"/>
      <c r="AU14" s="21"/>
      <c r="AV14" s="45"/>
      <c r="AW14" s="48"/>
      <c r="AX14" s="21"/>
      <c r="AY14" s="21"/>
      <c r="AZ14" s="45"/>
      <c r="BA14" s="48"/>
      <c r="BB14" s="21"/>
      <c r="BC14" s="21"/>
      <c r="BD14" s="45"/>
      <c r="BE14" s="71"/>
      <c r="BF14" s="21"/>
      <c r="BG14" s="21"/>
      <c r="BH14" s="45"/>
      <c r="BI14" s="71"/>
      <c r="BJ14" s="21"/>
      <c r="BK14" s="21"/>
      <c r="BL14" s="45"/>
      <c r="BM14" s="71"/>
      <c r="BN14" s="21"/>
      <c r="BO14" s="21"/>
      <c r="BP14" s="45"/>
      <c r="BR14" s="5">
        <f>BR13+1</f>
        <v>2</v>
      </c>
      <c r="BS14" s="75">
        <f>SUBTOTAL(9,BS15:BS56)</f>
        <v>35.200000000000003</v>
      </c>
      <c r="BT14" s="75">
        <f>SUBTOTAL(9,BT15:BT56)</f>
        <v>35.200000000000003</v>
      </c>
      <c r="BU14" s="75">
        <f t="shared" ref="BU14:DR14" si="21">SUBTOTAL(9,BU15:BU56)</f>
        <v>35.200000000000003</v>
      </c>
      <c r="BV14" s="75">
        <f t="shared" si="21"/>
        <v>35.200000000000003</v>
      </c>
      <c r="BW14" s="75">
        <f t="shared" si="21"/>
        <v>826.60000000000025</v>
      </c>
      <c r="BX14" s="75">
        <f t="shared" si="21"/>
        <v>826.60000000000025</v>
      </c>
      <c r="BY14" s="75">
        <f t="shared" si="21"/>
        <v>870.60000000000025</v>
      </c>
      <c r="BZ14" s="75">
        <f t="shared" si="21"/>
        <v>877.00000000000023</v>
      </c>
      <c r="CA14" s="75">
        <f t="shared" si="21"/>
        <v>941.00000000000034</v>
      </c>
      <c r="CB14" s="75">
        <f t="shared" si="21"/>
        <v>941.00000000000034</v>
      </c>
      <c r="CC14" s="75">
        <f t="shared" si="21"/>
        <v>941.00000000000034</v>
      </c>
      <c r="CD14" s="75">
        <f t="shared" si="21"/>
        <v>1031.0000000000005</v>
      </c>
      <c r="CE14" s="75">
        <f t="shared" si="21"/>
        <v>1067.0000000000005</v>
      </c>
      <c r="CF14" s="75">
        <f t="shared" si="21"/>
        <v>2112.4500000000003</v>
      </c>
      <c r="CG14" s="75">
        <f t="shared" si="21"/>
        <v>2112.4500000000003</v>
      </c>
      <c r="CH14" s="75">
        <f t="shared" si="21"/>
        <v>2177.2500000000005</v>
      </c>
      <c r="CI14" s="75">
        <f t="shared" si="21"/>
        <v>2178.8500000000008</v>
      </c>
      <c r="CJ14" s="75">
        <f t="shared" si="21"/>
        <v>3222.4999999999991</v>
      </c>
      <c r="CK14" s="75">
        <f t="shared" si="21"/>
        <v>3288.3</v>
      </c>
      <c r="CL14" s="75">
        <f t="shared" si="21"/>
        <v>3288.3</v>
      </c>
      <c r="CM14" s="75">
        <f t="shared" si="21"/>
        <v>3347.5000000000005</v>
      </c>
      <c r="CN14" s="75">
        <f t="shared" si="21"/>
        <v>3347.5000000000005</v>
      </c>
      <c r="CO14" s="75">
        <f t="shared" si="21"/>
        <v>3347.5000000000005</v>
      </c>
      <c r="CP14" s="75">
        <f t="shared" si="21"/>
        <v>3357.1000000000004</v>
      </c>
      <c r="CQ14" s="75">
        <f t="shared" si="21"/>
        <v>3357.1000000000004</v>
      </c>
      <c r="CR14" s="75">
        <f t="shared" si="21"/>
        <v>3360.3000000000006</v>
      </c>
      <c r="CS14" s="75">
        <f t="shared" si="21"/>
        <v>3360.3000000000006</v>
      </c>
      <c r="CT14" s="75">
        <f t="shared" si="21"/>
        <v>3360.3000000000006</v>
      </c>
      <c r="CU14" s="75">
        <f t="shared" si="21"/>
        <v>3360.3000000000006</v>
      </c>
      <c r="CV14" s="75">
        <f t="shared" si="21"/>
        <v>3360.3000000000006</v>
      </c>
      <c r="CW14" s="75">
        <f t="shared" si="21"/>
        <v>3360.3000000000006</v>
      </c>
      <c r="CX14" s="75">
        <f t="shared" si="21"/>
        <v>3360.3000000000006</v>
      </c>
      <c r="CY14" s="75">
        <f t="shared" si="21"/>
        <v>3360.3000000000006</v>
      </c>
      <c r="CZ14" s="75">
        <f t="shared" si="21"/>
        <v>3360.3000000000006</v>
      </c>
      <c r="DA14" s="75">
        <f t="shared" si="21"/>
        <v>3360.3000000000006</v>
      </c>
      <c r="DB14" s="75">
        <f t="shared" si="21"/>
        <v>3360.3000000000006</v>
      </c>
      <c r="DC14" s="75">
        <f t="shared" si="21"/>
        <v>3360.3000000000006</v>
      </c>
      <c r="DD14" s="75">
        <f t="shared" si="21"/>
        <v>3360.3000000000006</v>
      </c>
      <c r="DE14" s="75">
        <f t="shared" si="21"/>
        <v>3360.3000000000006</v>
      </c>
      <c r="DF14" s="75">
        <f t="shared" si="21"/>
        <v>3360.3000000000006</v>
      </c>
      <c r="DG14" s="75">
        <f t="shared" si="21"/>
        <v>3360.3000000000006</v>
      </c>
      <c r="DH14" s="75">
        <f t="shared" si="21"/>
        <v>3360.3000000000006</v>
      </c>
      <c r="DI14" s="75">
        <f t="shared" si="21"/>
        <v>3360.3000000000006</v>
      </c>
      <c r="DJ14" s="75">
        <f t="shared" si="21"/>
        <v>3360.3000000000006</v>
      </c>
      <c r="DK14" s="75">
        <f t="shared" si="21"/>
        <v>3360.3000000000006</v>
      </c>
      <c r="DL14" s="75">
        <f t="shared" si="21"/>
        <v>3360.3000000000006</v>
      </c>
      <c r="DM14" s="75">
        <f t="shared" si="21"/>
        <v>3360.3000000000006</v>
      </c>
      <c r="DN14" s="75">
        <f t="shared" si="21"/>
        <v>3360.3000000000006</v>
      </c>
      <c r="DO14" s="75">
        <f t="shared" si="21"/>
        <v>3360.3000000000006</v>
      </c>
      <c r="DP14" s="75">
        <f t="shared" si="21"/>
        <v>3360.3000000000006</v>
      </c>
      <c r="DQ14" s="75">
        <f t="shared" si="21"/>
        <v>3360.3000000000006</v>
      </c>
      <c r="DR14" s="75">
        <f t="shared" si="21"/>
        <v>3360.3000000000006</v>
      </c>
      <c r="DS14" s="79">
        <f t="shared" ref="DS14:DS56" si="22">DR14-$AM14</f>
        <v>-306.69999999999936</v>
      </c>
      <c r="DV14" s="75">
        <f>SUBTOTAL(9,DV15:DV56)</f>
        <v>48.000000000000007</v>
      </c>
      <c r="DW14" s="75">
        <f>SUBTOTAL(9,DW15:DW56)</f>
        <v>48.000000000000007</v>
      </c>
      <c r="DX14" s="75">
        <f t="shared" ref="DX14" si="23">SUBTOTAL(9,DX15:DX56)</f>
        <v>48.000000000000007</v>
      </c>
      <c r="DY14" s="75">
        <f t="shared" ref="DY14" si="24">SUBTOTAL(9,DY15:DY56)</f>
        <v>48.000000000000007</v>
      </c>
      <c r="DZ14" s="75">
        <f t="shared" ref="DZ14" si="25">SUBTOTAL(9,DZ15:DZ56)</f>
        <v>48.000000000000007</v>
      </c>
      <c r="EA14" s="75">
        <f t="shared" ref="EA14" si="26">SUBTOTAL(9,EA15:EA56)</f>
        <v>48.000000000000007</v>
      </c>
      <c r="EB14" s="75">
        <f t="shared" ref="EB14" si="27">SUBTOTAL(9,EB15:EB56)</f>
        <v>1249.2000000000003</v>
      </c>
      <c r="EC14" s="75">
        <f t="shared" ref="EC14" si="28">SUBTOTAL(9,EC15:EC56)</f>
        <v>1249.2000000000003</v>
      </c>
      <c r="ED14" s="75">
        <f t="shared" ref="ED14" si="29">SUBTOTAL(9,ED15:ED56)</f>
        <v>1257.2000000000003</v>
      </c>
      <c r="EE14" s="75">
        <f t="shared" ref="EE14" si="30">SUBTOTAL(9,EE15:EE56)</f>
        <v>1257.2000000000003</v>
      </c>
      <c r="EF14" s="75">
        <f t="shared" ref="EF14" si="31">SUBTOTAL(9,EF15:EF56)</f>
        <v>1557.2000000000007</v>
      </c>
      <c r="EG14" s="75">
        <f t="shared" ref="EG14" si="32">SUBTOTAL(9,EG15:EG56)</f>
        <v>1557.2000000000007</v>
      </c>
      <c r="EH14" s="75">
        <f t="shared" ref="EH14" si="33">SUBTOTAL(9,EH15:EH56)</f>
        <v>1557.2000000000007</v>
      </c>
      <c r="EI14" s="75">
        <f t="shared" ref="EI14" si="34">SUBTOTAL(9,EI15:EI56)</f>
        <v>2602.65</v>
      </c>
      <c r="EJ14" s="75">
        <f t="shared" ref="EJ14" si="35">SUBTOTAL(9,EJ15:EJ56)</f>
        <v>2602.65</v>
      </c>
      <c r="EK14" s="75">
        <f t="shared" ref="EK14" si="36">SUBTOTAL(9,EK15:EK56)</f>
        <v>2782.65</v>
      </c>
      <c r="EL14" s="75">
        <f t="shared" ref="EL14" si="37">SUBTOTAL(9,EL15:EL56)</f>
        <v>2782.65</v>
      </c>
      <c r="EM14" s="75">
        <f t="shared" ref="EM14" si="38">SUBTOTAL(9,EM15:EM56)</f>
        <v>3240.3000000000006</v>
      </c>
      <c r="EN14" s="75">
        <f t="shared" ref="EN14" si="39">SUBTOTAL(9,EN15:EN56)</f>
        <v>3240.3000000000006</v>
      </c>
      <c r="EO14" s="75">
        <f t="shared" ref="EO14" si="40">SUBTOTAL(9,EO15:EO56)</f>
        <v>3360.3000000000006</v>
      </c>
      <c r="EP14" s="75">
        <f t="shared" ref="EP14" si="41">SUBTOTAL(9,EP15:EP56)</f>
        <v>3360.3000000000006</v>
      </c>
      <c r="EQ14" s="75">
        <f t="shared" ref="EQ14" si="42">SUBTOTAL(9,EQ15:EQ56)</f>
        <v>3360.3000000000006</v>
      </c>
      <c r="ER14" s="75">
        <f t="shared" ref="ER14" si="43">SUBTOTAL(9,ER15:ER56)</f>
        <v>3360.3000000000006</v>
      </c>
      <c r="ES14" s="75">
        <f t="shared" ref="ES14" si="44">SUBTOTAL(9,ES15:ES56)</f>
        <v>3360.3000000000006</v>
      </c>
      <c r="ET14" s="75">
        <f t="shared" ref="ET14" si="45">SUBTOTAL(9,ET15:ET56)</f>
        <v>3360.3000000000006</v>
      </c>
      <c r="EU14" s="75">
        <f t="shared" ref="EU14" si="46">SUBTOTAL(9,EU15:EU56)</f>
        <v>3360.3000000000006</v>
      </c>
      <c r="EV14" s="75">
        <f t="shared" ref="EV14" si="47">SUBTOTAL(9,EV15:EV56)</f>
        <v>3360.3000000000006</v>
      </c>
      <c r="EW14" s="75">
        <f t="shared" ref="EW14" si="48">SUBTOTAL(9,EW15:EW56)</f>
        <v>3360.3000000000006</v>
      </c>
      <c r="EX14" s="75">
        <f t="shared" ref="EX14" si="49">SUBTOTAL(9,EX15:EX56)</f>
        <v>3360.3000000000006</v>
      </c>
      <c r="EY14" s="75">
        <f t="shared" ref="EY14" si="50">SUBTOTAL(9,EY15:EY56)</f>
        <v>3360.3000000000006</v>
      </c>
      <c r="EZ14" s="75">
        <f t="shared" ref="EZ14" si="51">SUBTOTAL(9,EZ15:EZ56)</f>
        <v>3360.3000000000006</v>
      </c>
      <c r="FA14" s="75">
        <f t="shared" ref="FA14" si="52">SUBTOTAL(9,FA15:FA56)</f>
        <v>3360.3000000000006</v>
      </c>
      <c r="FB14" s="75">
        <f t="shared" ref="FB14" si="53">SUBTOTAL(9,FB15:FB56)</f>
        <v>3360.3000000000006</v>
      </c>
      <c r="FC14" s="75">
        <f t="shared" ref="FC14" si="54">SUBTOTAL(9,FC15:FC56)</f>
        <v>3360.3000000000006</v>
      </c>
      <c r="FD14" s="75">
        <f t="shared" ref="FD14" si="55">SUBTOTAL(9,FD15:FD56)</f>
        <v>3360.3000000000006</v>
      </c>
      <c r="FE14" s="75">
        <f t="shared" ref="FE14" si="56">SUBTOTAL(9,FE15:FE56)</f>
        <v>3360.3000000000006</v>
      </c>
      <c r="FF14" s="75">
        <f t="shared" ref="FF14" si="57">SUBTOTAL(9,FF15:FF56)</f>
        <v>3360.3000000000006</v>
      </c>
      <c r="FG14" s="75">
        <f t="shared" ref="FG14" si="58">SUBTOTAL(9,FG15:FG56)</f>
        <v>3360.3000000000006</v>
      </c>
      <c r="FH14" s="75">
        <f t="shared" ref="FH14" si="59">SUBTOTAL(9,FH15:FH56)</f>
        <v>3360.3000000000006</v>
      </c>
      <c r="FI14" s="75">
        <f t="shared" ref="FI14" si="60">SUBTOTAL(9,FI15:FI56)</f>
        <v>3360.3000000000006</v>
      </c>
      <c r="FJ14" s="75">
        <f t="shared" ref="FJ14" si="61">SUBTOTAL(9,FJ15:FJ56)</f>
        <v>3360.3000000000006</v>
      </c>
      <c r="FK14" s="75">
        <f t="shared" ref="FK14" si="62">SUBTOTAL(9,FK15:FK56)</f>
        <v>3360.3000000000006</v>
      </c>
      <c r="FL14" s="75">
        <f t="shared" ref="FL14" si="63">SUBTOTAL(9,FL15:FL56)</f>
        <v>3360.3000000000006</v>
      </c>
      <c r="FM14" s="75">
        <f t="shared" ref="FM14" si="64">SUBTOTAL(9,FM15:FM56)</f>
        <v>3360.3000000000006</v>
      </c>
      <c r="FN14" s="75">
        <f t="shared" ref="FN14" si="65">SUBTOTAL(9,FN15:FN56)</f>
        <v>3360.3000000000006</v>
      </c>
      <c r="FO14" s="75">
        <f t="shared" ref="FO14" si="66">SUBTOTAL(9,FO15:FO56)</f>
        <v>3360.3000000000006</v>
      </c>
      <c r="FP14" s="75">
        <f t="shared" ref="FP14" si="67">SUBTOTAL(9,FP15:FP56)</f>
        <v>3360.3000000000006</v>
      </c>
      <c r="FQ14" s="75">
        <f t="shared" ref="FQ14" si="68">SUBTOTAL(9,FQ15:FQ56)</f>
        <v>3360.3000000000006</v>
      </c>
      <c r="FR14" s="75">
        <f t="shared" ref="FR14" si="69">SUBTOTAL(9,FR15:FR56)</f>
        <v>3360.3000000000006</v>
      </c>
      <c r="FS14" s="75">
        <f t="shared" ref="FS14" si="70">SUBTOTAL(9,FS15:FS56)</f>
        <v>3360.3000000000006</v>
      </c>
      <c r="FT14" s="75">
        <f t="shared" ref="FT14" si="71">SUBTOTAL(9,FT15:FT56)</f>
        <v>3360.3000000000006</v>
      </c>
      <c r="FU14" s="75">
        <f t="shared" ref="FU14" si="72">SUBTOTAL(9,FU15:FU56)</f>
        <v>3360.3000000000006</v>
      </c>
      <c r="FV14" s="79">
        <f t="shared" ref="FV14:FV56" si="73">FU14-$AM14</f>
        <v>-306.69999999999936</v>
      </c>
      <c r="FX14" s="75">
        <f>SUBTOTAL(9,FX15:FX56)</f>
        <v>0</v>
      </c>
      <c r="FY14" s="75">
        <f>SUBTOTAL(9,FY15:FY56)</f>
        <v>0</v>
      </c>
      <c r="FZ14" s="75">
        <f t="shared" ref="FZ14" si="74">SUBTOTAL(9,FZ15:FZ56)</f>
        <v>0</v>
      </c>
      <c r="GA14" s="75">
        <f t="shared" ref="GA14" si="75">SUBTOTAL(9,GA15:GA56)</f>
        <v>0</v>
      </c>
      <c r="GB14" s="75">
        <f t="shared" ref="GB14" si="76">SUBTOTAL(9,GB15:GB56)</f>
        <v>0</v>
      </c>
      <c r="GC14" s="75">
        <f t="shared" ref="GC14" si="77">SUBTOTAL(9,GC15:GC56)</f>
        <v>0</v>
      </c>
      <c r="GD14" s="75">
        <f t="shared" ref="GD14" si="78">SUBTOTAL(9,GD15:GD56)</f>
        <v>0</v>
      </c>
      <c r="GE14" s="75">
        <f t="shared" ref="GE14" si="79">SUBTOTAL(9,GE15:GE56)</f>
        <v>0</v>
      </c>
      <c r="GF14" s="75">
        <f t="shared" ref="GF14" si="80">SUBTOTAL(9,GF15:GF56)</f>
        <v>0</v>
      </c>
      <c r="GG14" s="75">
        <f t="shared" ref="GG14" si="81">SUBTOTAL(9,GG15:GG56)</f>
        <v>0</v>
      </c>
      <c r="GH14" s="75">
        <f t="shared" ref="GH14" si="82">SUBTOTAL(9,GH15:GH56)</f>
        <v>0</v>
      </c>
      <c r="GI14" s="75">
        <f t="shared" ref="GI14" si="83">SUBTOTAL(9,GI15:GI56)</f>
        <v>0</v>
      </c>
      <c r="GJ14" s="75">
        <f t="shared" ref="GJ14" si="84">SUBTOTAL(9,GJ15:GJ56)</f>
        <v>0</v>
      </c>
      <c r="GK14" s="75">
        <f t="shared" ref="GK14" si="85">SUBTOTAL(9,GK15:GK56)</f>
        <v>0</v>
      </c>
      <c r="GL14" s="75">
        <f t="shared" ref="GL14" si="86">SUBTOTAL(9,GL15:GL56)</f>
        <v>0</v>
      </c>
      <c r="GM14" s="75">
        <f t="shared" ref="GM14" si="87">SUBTOTAL(9,GM15:GM56)</f>
        <v>0</v>
      </c>
      <c r="GN14" s="75">
        <f t="shared" ref="GN14" si="88">SUBTOTAL(9,GN15:GN56)</f>
        <v>0</v>
      </c>
      <c r="GO14" s="75">
        <f t="shared" ref="GO14" si="89">SUBTOTAL(9,GO15:GO56)</f>
        <v>0</v>
      </c>
      <c r="GP14" s="75">
        <f t="shared" ref="GP14" si="90">SUBTOTAL(9,GP15:GP56)</f>
        <v>0</v>
      </c>
      <c r="GQ14" s="75">
        <f t="shared" ref="GQ14" si="91">SUBTOTAL(9,GQ15:GQ56)</f>
        <v>0</v>
      </c>
      <c r="GR14" s="75">
        <f t="shared" ref="GR14" si="92">SUBTOTAL(9,GR15:GR56)</f>
        <v>0</v>
      </c>
      <c r="GS14" s="75">
        <f t="shared" ref="GS14" si="93">SUBTOTAL(9,GS15:GS56)</f>
        <v>0</v>
      </c>
      <c r="GT14" s="75">
        <f t="shared" ref="GT14" si="94">SUBTOTAL(9,GT15:GT56)</f>
        <v>0</v>
      </c>
      <c r="GU14" s="75">
        <f t="shared" ref="GU14" si="95">SUBTOTAL(9,GU15:GU56)</f>
        <v>0</v>
      </c>
      <c r="GV14" s="75">
        <f t="shared" ref="GV14" si="96">SUBTOTAL(9,GV15:GV56)</f>
        <v>0</v>
      </c>
      <c r="GW14" s="75">
        <f t="shared" ref="GW14" si="97">SUBTOTAL(9,GW15:GW56)</f>
        <v>0</v>
      </c>
      <c r="GX14" s="75">
        <f t="shared" ref="GX14" si="98">SUBTOTAL(9,GX15:GX56)</f>
        <v>0</v>
      </c>
      <c r="GY14" s="75">
        <f t="shared" ref="GY14" si="99">SUBTOTAL(9,GY15:GY56)</f>
        <v>0</v>
      </c>
      <c r="GZ14" s="75">
        <f t="shared" ref="GZ14" si="100">SUBTOTAL(9,GZ15:GZ56)</f>
        <v>0</v>
      </c>
      <c r="HA14" s="75">
        <f t="shared" ref="HA14" si="101">SUBTOTAL(9,HA15:HA56)</f>
        <v>0</v>
      </c>
      <c r="HB14" s="75">
        <f t="shared" ref="HB14" si="102">SUBTOTAL(9,HB15:HB56)</f>
        <v>0</v>
      </c>
      <c r="HC14" s="75">
        <f t="shared" ref="HC14" si="103">SUBTOTAL(9,HC15:HC56)</f>
        <v>0</v>
      </c>
      <c r="HD14" s="75">
        <f t="shared" ref="HD14" si="104">SUBTOTAL(9,HD15:HD56)</f>
        <v>0</v>
      </c>
      <c r="HE14" s="75">
        <f t="shared" ref="HE14" si="105">SUBTOTAL(9,HE15:HE56)</f>
        <v>0</v>
      </c>
      <c r="HF14" s="75">
        <f t="shared" ref="HF14" si="106">SUBTOTAL(9,HF15:HF56)</f>
        <v>0</v>
      </c>
      <c r="HG14" s="75">
        <f t="shared" ref="HG14" si="107">SUBTOTAL(9,HG15:HG56)</f>
        <v>0</v>
      </c>
      <c r="HH14" s="75">
        <f t="shared" ref="HH14" si="108">SUBTOTAL(9,HH15:HH56)</f>
        <v>0</v>
      </c>
      <c r="HI14" s="75">
        <f t="shared" ref="HI14" si="109">SUBTOTAL(9,HI15:HI56)</f>
        <v>0</v>
      </c>
      <c r="HJ14" s="75">
        <f t="shared" ref="HJ14" si="110">SUBTOTAL(9,HJ15:HJ56)</f>
        <v>0</v>
      </c>
      <c r="HK14" s="75">
        <f t="shared" ref="HK14" si="111">SUBTOTAL(9,HK15:HK56)</f>
        <v>0</v>
      </c>
      <c r="HL14" s="75">
        <f t="shared" ref="HL14" si="112">SUBTOTAL(9,HL15:HL56)</f>
        <v>0</v>
      </c>
      <c r="HM14" s="75">
        <f t="shared" ref="HM14" si="113">SUBTOTAL(9,HM15:HM56)</f>
        <v>0</v>
      </c>
      <c r="HN14" s="75">
        <f t="shared" ref="HN14" si="114">SUBTOTAL(9,HN15:HN56)</f>
        <v>0</v>
      </c>
      <c r="HO14" s="75">
        <f t="shared" ref="HO14" si="115">SUBTOTAL(9,HO15:HO56)</f>
        <v>0</v>
      </c>
      <c r="HP14" s="75">
        <f t="shared" ref="HP14" si="116">SUBTOTAL(9,HP15:HP56)</f>
        <v>0</v>
      </c>
      <c r="HQ14" s="75">
        <f t="shared" ref="HQ14" si="117">SUBTOTAL(9,HQ15:HQ56)</f>
        <v>0</v>
      </c>
      <c r="HR14" s="75">
        <f t="shared" ref="HR14" si="118">SUBTOTAL(9,HR15:HR56)</f>
        <v>0</v>
      </c>
      <c r="HS14" s="75">
        <f t="shared" ref="HS14" si="119">SUBTOTAL(9,HS15:HS56)</f>
        <v>0</v>
      </c>
      <c r="HT14" s="75">
        <f t="shared" ref="HT14" si="120">SUBTOTAL(9,HT15:HT56)</f>
        <v>0</v>
      </c>
      <c r="HU14" s="75">
        <f t="shared" ref="HU14" si="121">SUBTOTAL(9,HU15:HU56)</f>
        <v>0</v>
      </c>
      <c r="HV14" s="75">
        <f t="shared" ref="HV14" si="122">SUBTOTAL(9,HV15:HV56)</f>
        <v>0</v>
      </c>
      <c r="HW14" s="75">
        <f t="shared" ref="HW14" si="123">SUBTOTAL(9,HW15:HW56)</f>
        <v>0</v>
      </c>
      <c r="HX14" s="79">
        <f t="shared" ref="HX14:HX56" si="124">HW14-$AO14</f>
        <v>0</v>
      </c>
    </row>
    <row r="15" spans="1:232" s="69" customFormat="1" ht="18.75">
      <c r="A15" s="68"/>
      <c r="B15" s="200"/>
      <c r="C15" s="70" t="s">
        <v>131</v>
      </c>
      <c r="D15" s="203"/>
      <c r="E15" s="203"/>
      <c r="F15" s="203"/>
      <c r="G15" s="203"/>
      <c r="H15" s="203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70"/>
      <c r="AA15" s="59"/>
      <c r="AB15" s="177"/>
      <c r="AC15" s="177"/>
      <c r="AD15" s="60"/>
      <c r="AE15" s="61">
        <f t="shared" ref="AE15:AM15" si="125">SUBTOTAL(9,AE16:AE23)</f>
        <v>33.333333333333329</v>
      </c>
      <c r="AF15" s="61">
        <f t="shared" si="125"/>
        <v>33.333333333333329</v>
      </c>
      <c r="AG15" s="61">
        <f t="shared" si="125"/>
        <v>33.333333333333329</v>
      </c>
      <c r="AH15" s="61">
        <f t="shared" si="125"/>
        <v>100</v>
      </c>
      <c r="AI15" s="61">
        <f t="shared" si="125"/>
        <v>100</v>
      </c>
      <c r="AJ15" s="61">
        <f t="shared" si="125"/>
        <v>100</v>
      </c>
      <c r="AK15" s="61">
        <f t="shared" si="125"/>
        <v>100</v>
      </c>
      <c r="AL15" s="61">
        <f t="shared" si="125"/>
        <v>100</v>
      </c>
      <c r="AM15" s="61">
        <f t="shared" si="125"/>
        <v>600</v>
      </c>
      <c r="AN15" s="61">
        <f t="shared" ref="AN15:AO15" si="126">SUBTOTAL(9,AN16:AN23)</f>
        <v>294.00000000000011</v>
      </c>
      <c r="AO15" s="61">
        <f t="shared" si="126"/>
        <v>0</v>
      </c>
      <c r="AP15" s="117">
        <f>AN15/AM15</f>
        <v>0.49000000000000021</v>
      </c>
      <c r="AQ15" s="62">
        <f>AO15/AM15</f>
        <v>0</v>
      </c>
      <c r="AR15" s="63">
        <f>AQ15-AP15</f>
        <v>-0.49000000000000021</v>
      </c>
      <c r="AS15" s="64"/>
      <c r="AT15" s="65"/>
      <c r="AU15" s="65"/>
      <c r="AV15" s="66"/>
      <c r="AW15" s="67"/>
      <c r="AX15" s="65"/>
      <c r="AY15" s="65"/>
      <c r="AZ15" s="66"/>
      <c r="BA15" s="67"/>
      <c r="BB15" s="65"/>
      <c r="BC15" s="65"/>
      <c r="BD15" s="66"/>
      <c r="BE15" s="72"/>
      <c r="BF15" s="65"/>
      <c r="BG15" s="65"/>
      <c r="BH15" s="66"/>
      <c r="BI15" s="72"/>
      <c r="BJ15" s="65"/>
      <c r="BK15" s="65"/>
      <c r="BL15" s="66"/>
      <c r="BM15" s="72"/>
      <c r="BN15" s="65"/>
      <c r="BO15" s="65"/>
      <c r="BP15" s="66"/>
      <c r="BR15" s="5">
        <f t="shared" ref="BR15:BR56" si="127">BR14+1</f>
        <v>3</v>
      </c>
      <c r="BS15" s="75">
        <f>SUBTOTAL(9,BS16:BS23)</f>
        <v>0</v>
      </c>
      <c r="BT15" s="75">
        <f t="shared" ref="BT15:DQ15" si="128">SUBTOTAL(9,BT16:BT23)</f>
        <v>0</v>
      </c>
      <c r="BU15" s="75">
        <f t="shared" si="128"/>
        <v>0</v>
      </c>
      <c r="BV15" s="75">
        <f t="shared" si="128"/>
        <v>0</v>
      </c>
      <c r="BW15" s="75">
        <f t="shared" si="128"/>
        <v>194.00000000000003</v>
      </c>
      <c r="BX15" s="75">
        <f t="shared" si="128"/>
        <v>194.00000000000003</v>
      </c>
      <c r="BY15" s="75">
        <f t="shared" si="128"/>
        <v>238</v>
      </c>
      <c r="BZ15" s="75">
        <f t="shared" si="128"/>
        <v>244.39999999999998</v>
      </c>
      <c r="CA15" s="75">
        <f t="shared" si="128"/>
        <v>294.00000000000011</v>
      </c>
      <c r="CB15" s="75">
        <f t="shared" si="128"/>
        <v>294.00000000000011</v>
      </c>
      <c r="CC15" s="75">
        <f t="shared" si="128"/>
        <v>294.00000000000011</v>
      </c>
      <c r="CD15" s="75">
        <f t="shared" si="128"/>
        <v>384.00000000000011</v>
      </c>
      <c r="CE15" s="75">
        <f t="shared" si="128"/>
        <v>420.00000000000011</v>
      </c>
      <c r="CF15" s="75">
        <f t="shared" si="128"/>
        <v>420.00000000000011</v>
      </c>
      <c r="CG15" s="75">
        <f t="shared" si="128"/>
        <v>420.00000000000011</v>
      </c>
      <c r="CH15" s="75">
        <f t="shared" si="128"/>
        <v>420.00000000000011</v>
      </c>
      <c r="CI15" s="75">
        <f t="shared" si="128"/>
        <v>420.00000000000011</v>
      </c>
      <c r="CJ15" s="75">
        <f t="shared" si="128"/>
        <v>600</v>
      </c>
      <c r="CK15" s="75">
        <f t="shared" si="128"/>
        <v>600</v>
      </c>
      <c r="CL15" s="75">
        <f t="shared" si="128"/>
        <v>600</v>
      </c>
      <c r="CM15" s="75">
        <f t="shared" si="128"/>
        <v>600</v>
      </c>
      <c r="CN15" s="75">
        <f t="shared" si="128"/>
        <v>600</v>
      </c>
      <c r="CO15" s="75">
        <f t="shared" si="128"/>
        <v>600</v>
      </c>
      <c r="CP15" s="75">
        <f t="shared" si="128"/>
        <v>600</v>
      </c>
      <c r="CQ15" s="75">
        <f t="shared" si="128"/>
        <v>600</v>
      </c>
      <c r="CR15" s="75">
        <f t="shared" si="128"/>
        <v>600</v>
      </c>
      <c r="CS15" s="75">
        <f t="shared" si="128"/>
        <v>600</v>
      </c>
      <c r="CT15" s="75">
        <f t="shared" si="128"/>
        <v>600</v>
      </c>
      <c r="CU15" s="75">
        <f t="shared" si="128"/>
        <v>600</v>
      </c>
      <c r="CV15" s="75">
        <f t="shared" si="128"/>
        <v>600</v>
      </c>
      <c r="CW15" s="75">
        <f t="shared" si="128"/>
        <v>600</v>
      </c>
      <c r="CX15" s="75">
        <f t="shared" si="128"/>
        <v>600</v>
      </c>
      <c r="CY15" s="75">
        <f t="shared" si="128"/>
        <v>600</v>
      </c>
      <c r="CZ15" s="75">
        <f t="shared" si="128"/>
        <v>600</v>
      </c>
      <c r="DA15" s="75">
        <f t="shared" si="128"/>
        <v>600</v>
      </c>
      <c r="DB15" s="75">
        <f t="shared" si="128"/>
        <v>600</v>
      </c>
      <c r="DC15" s="75">
        <f t="shared" si="128"/>
        <v>600</v>
      </c>
      <c r="DD15" s="75">
        <f t="shared" si="128"/>
        <v>600</v>
      </c>
      <c r="DE15" s="75">
        <f t="shared" si="128"/>
        <v>600</v>
      </c>
      <c r="DF15" s="75">
        <f t="shared" si="128"/>
        <v>600</v>
      </c>
      <c r="DG15" s="75">
        <f t="shared" si="128"/>
        <v>600</v>
      </c>
      <c r="DH15" s="75">
        <f t="shared" si="128"/>
        <v>600</v>
      </c>
      <c r="DI15" s="75">
        <f t="shared" si="128"/>
        <v>600</v>
      </c>
      <c r="DJ15" s="75">
        <f t="shared" si="128"/>
        <v>600</v>
      </c>
      <c r="DK15" s="75">
        <f t="shared" si="128"/>
        <v>600</v>
      </c>
      <c r="DL15" s="75">
        <f t="shared" si="128"/>
        <v>600</v>
      </c>
      <c r="DM15" s="75">
        <f t="shared" si="128"/>
        <v>600</v>
      </c>
      <c r="DN15" s="75">
        <f t="shared" si="128"/>
        <v>600</v>
      </c>
      <c r="DO15" s="75">
        <f t="shared" si="128"/>
        <v>600</v>
      </c>
      <c r="DP15" s="75">
        <f t="shared" si="128"/>
        <v>600</v>
      </c>
      <c r="DQ15" s="75">
        <f t="shared" si="128"/>
        <v>600</v>
      </c>
      <c r="DR15" s="75">
        <f>SUBTOTAL(9,DR16:DR23)</f>
        <v>600</v>
      </c>
      <c r="DS15" s="79">
        <f t="shared" si="22"/>
        <v>0</v>
      </c>
      <c r="DV15" s="75">
        <f t="shared" ref="DV15" si="129">SUBTOTAL(9,DV16:DV23)</f>
        <v>0</v>
      </c>
      <c r="DW15" s="75">
        <f t="shared" ref="DW15" si="130">SUBTOTAL(9,DW16:DW23)</f>
        <v>0</v>
      </c>
      <c r="DX15" s="75">
        <f t="shared" ref="DX15" si="131">SUBTOTAL(9,DX16:DX23)</f>
        <v>0</v>
      </c>
      <c r="DY15" s="75">
        <f t="shared" ref="DY15" si="132">SUBTOTAL(9,DY16:DY23)</f>
        <v>0</v>
      </c>
      <c r="DZ15" s="75">
        <f t="shared" ref="DZ15" si="133">SUBTOTAL(9,DZ16:DZ23)</f>
        <v>0</v>
      </c>
      <c r="EA15" s="75">
        <f t="shared" ref="EA15" si="134">SUBTOTAL(9,EA16:EA23)</f>
        <v>0</v>
      </c>
      <c r="EB15" s="75">
        <f t="shared" ref="EB15" si="135">SUBTOTAL(9,EB16:EB23)</f>
        <v>0</v>
      </c>
      <c r="EC15" s="75">
        <f t="shared" ref="EC15" si="136">SUBTOTAL(9,EC16:EC23)</f>
        <v>0</v>
      </c>
      <c r="ED15" s="75">
        <f t="shared" ref="ED15" si="137">SUBTOTAL(9,ED16:ED23)</f>
        <v>0</v>
      </c>
      <c r="EE15" s="75">
        <f t="shared" ref="EE15" si="138">SUBTOTAL(9,EE16:EE23)</f>
        <v>0</v>
      </c>
      <c r="EF15" s="75">
        <f t="shared" ref="EF15" si="139">SUBTOTAL(9,EF16:EF23)</f>
        <v>300</v>
      </c>
      <c r="EG15" s="75">
        <f t="shared" ref="EG15" si="140">SUBTOTAL(9,EG16:EG23)</f>
        <v>300</v>
      </c>
      <c r="EH15" s="75">
        <f t="shared" ref="EH15" si="141">SUBTOTAL(9,EH16:EH23)</f>
        <v>300</v>
      </c>
      <c r="EI15" s="75">
        <f t="shared" ref="EI15" si="142">SUBTOTAL(9,EI16:EI23)</f>
        <v>300</v>
      </c>
      <c r="EJ15" s="75">
        <f t="shared" ref="EJ15" si="143">SUBTOTAL(9,EJ16:EJ23)</f>
        <v>300</v>
      </c>
      <c r="EK15" s="75">
        <f t="shared" ref="EK15" si="144">SUBTOTAL(9,EK16:EK23)</f>
        <v>479.99999999999994</v>
      </c>
      <c r="EL15" s="75">
        <f t="shared" ref="EL15" si="145">SUBTOTAL(9,EL16:EL23)</f>
        <v>479.99999999999994</v>
      </c>
      <c r="EM15" s="75">
        <f t="shared" ref="EM15" si="146">SUBTOTAL(9,EM16:EM23)</f>
        <v>479.99999999999994</v>
      </c>
      <c r="EN15" s="75">
        <f t="shared" ref="EN15" si="147">SUBTOTAL(9,EN16:EN23)</f>
        <v>479.99999999999994</v>
      </c>
      <c r="EO15" s="75">
        <f t="shared" ref="EO15" si="148">SUBTOTAL(9,EO16:EO23)</f>
        <v>600</v>
      </c>
      <c r="EP15" s="75">
        <f t="shared" ref="EP15" si="149">SUBTOTAL(9,EP16:EP23)</f>
        <v>600</v>
      </c>
      <c r="EQ15" s="75">
        <f t="shared" ref="EQ15" si="150">SUBTOTAL(9,EQ16:EQ23)</f>
        <v>600</v>
      </c>
      <c r="ER15" s="75">
        <f t="shared" ref="ER15" si="151">SUBTOTAL(9,ER16:ER23)</f>
        <v>600</v>
      </c>
      <c r="ES15" s="75">
        <f t="shared" ref="ES15" si="152">SUBTOTAL(9,ES16:ES23)</f>
        <v>600</v>
      </c>
      <c r="ET15" s="75">
        <f t="shared" ref="ET15" si="153">SUBTOTAL(9,ET16:ET23)</f>
        <v>600</v>
      </c>
      <c r="EU15" s="75">
        <f t="shared" ref="EU15" si="154">SUBTOTAL(9,EU16:EU23)</f>
        <v>600</v>
      </c>
      <c r="EV15" s="75">
        <f t="shared" ref="EV15" si="155">SUBTOTAL(9,EV16:EV23)</f>
        <v>600</v>
      </c>
      <c r="EW15" s="75">
        <f t="shared" ref="EW15" si="156">SUBTOTAL(9,EW16:EW23)</f>
        <v>600</v>
      </c>
      <c r="EX15" s="75">
        <f t="shared" ref="EX15" si="157">SUBTOTAL(9,EX16:EX23)</f>
        <v>600</v>
      </c>
      <c r="EY15" s="75">
        <f t="shared" ref="EY15" si="158">SUBTOTAL(9,EY16:EY23)</f>
        <v>600</v>
      </c>
      <c r="EZ15" s="75">
        <f t="shared" ref="EZ15" si="159">SUBTOTAL(9,EZ16:EZ23)</f>
        <v>600</v>
      </c>
      <c r="FA15" s="75">
        <f t="shared" ref="FA15" si="160">SUBTOTAL(9,FA16:FA23)</f>
        <v>600</v>
      </c>
      <c r="FB15" s="75">
        <f t="shared" ref="FB15" si="161">SUBTOTAL(9,FB16:FB23)</f>
        <v>600</v>
      </c>
      <c r="FC15" s="75">
        <f t="shared" ref="FC15" si="162">SUBTOTAL(9,FC16:FC23)</f>
        <v>600</v>
      </c>
      <c r="FD15" s="75">
        <f t="shared" ref="FD15" si="163">SUBTOTAL(9,FD16:FD23)</f>
        <v>600</v>
      </c>
      <c r="FE15" s="75">
        <f t="shared" ref="FE15" si="164">SUBTOTAL(9,FE16:FE23)</f>
        <v>600</v>
      </c>
      <c r="FF15" s="75">
        <f t="shared" ref="FF15" si="165">SUBTOTAL(9,FF16:FF23)</f>
        <v>600</v>
      </c>
      <c r="FG15" s="75">
        <f t="shared" ref="FG15" si="166">SUBTOTAL(9,FG16:FG23)</f>
        <v>600</v>
      </c>
      <c r="FH15" s="75">
        <f t="shared" ref="FH15" si="167">SUBTOTAL(9,FH16:FH23)</f>
        <v>600</v>
      </c>
      <c r="FI15" s="75">
        <f t="shared" ref="FI15" si="168">SUBTOTAL(9,FI16:FI23)</f>
        <v>600</v>
      </c>
      <c r="FJ15" s="75">
        <f t="shared" ref="FJ15" si="169">SUBTOTAL(9,FJ16:FJ23)</f>
        <v>600</v>
      </c>
      <c r="FK15" s="75">
        <f t="shared" ref="FK15" si="170">SUBTOTAL(9,FK16:FK23)</f>
        <v>600</v>
      </c>
      <c r="FL15" s="75">
        <f t="shared" ref="FL15" si="171">SUBTOTAL(9,FL16:FL23)</f>
        <v>600</v>
      </c>
      <c r="FM15" s="75">
        <f t="shared" ref="FM15" si="172">SUBTOTAL(9,FM16:FM23)</f>
        <v>600</v>
      </c>
      <c r="FN15" s="75">
        <f t="shared" ref="FN15" si="173">SUBTOTAL(9,FN16:FN23)</f>
        <v>600</v>
      </c>
      <c r="FO15" s="75">
        <f t="shared" ref="FO15" si="174">SUBTOTAL(9,FO16:FO23)</f>
        <v>600</v>
      </c>
      <c r="FP15" s="75">
        <f t="shared" ref="FP15" si="175">SUBTOTAL(9,FP16:FP23)</f>
        <v>600</v>
      </c>
      <c r="FQ15" s="75">
        <f t="shared" ref="FQ15" si="176">SUBTOTAL(9,FQ16:FQ23)</f>
        <v>600</v>
      </c>
      <c r="FR15" s="75">
        <f t="shared" ref="FR15" si="177">SUBTOTAL(9,FR16:FR23)</f>
        <v>600</v>
      </c>
      <c r="FS15" s="75">
        <f t="shared" ref="FS15" si="178">SUBTOTAL(9,FS16:FS23)</f>
        <v>600</v>
      </c>
      <c r="FT15" s="75">
        <f t="shared" ref="FT15" si="179">SUBTOTAL(9,FT16:FT23)</f>
        <v>600</v>
      </c>
      <c r="FU15" s="75">
        <f>SUBTOTAL(9,FU16:FU23)</f>
        <v>600</v>
      </c>
      <c r="FV15" s="79">
        <f t="shared" si="73"/>
        <v>0</v>
      </c>
      <c r="FX15" s="75">
        <f t="shared" ref="FX15" si="180">SUBTOTAL(9,FX16:FX23)</f>
        <v>0</v>
      </c>
      <c r="FY15" s="75">
        <f t="shared" ref="FY15" si="181">SUBTOTAL(9,FY16:FY23)</f>
        <v>0</v>
      </c>
      <c r="FZ15" s="75">
        <f t="shared" ref="FZ15" si="182">SUBTOTAL(9,FZ16:FZ23)</f>
        <v>0</v>
      </c>
      <c r="GA15" s="75">
        <f t="shared" ref="GA15" si="183">SUBTOTAL(9,GA16:GA23)</f>
        <v>0</v>
      </c>
      <c r="GB15" s="75">
        <f t="shared" ref="GB15" si="184">SUBTOTAL(9,GB16:GB23)</f>
        <v>0</v>
      </c>
      <c r="GC15" s="75">
        <f t="shared" ref="GC15" si="185">SUBTOTAL(9,GC16:GC23)</f>
        <v>0</v>
      </c>
      <c r="GD15" s="75">
        <f t="shared" ref="GD15" si="186">SUBTOTAL(9,GD16:GD23)</f>
        <v>0</v>
      </c>
      <c r="GE15" s="75">
        <f t="shared" ref="GE15" si="187">SUBTOTAL(9,GE16:GE23)</f>
        <v>0</v>
      </c>
      <c r="GF15" s="75">
        <f t="shared" ref="GF15" si="188">SUBTOTAL(9,GF16:GF23)</f>
        <v>0</v>
      </c>
      <c r="GG15" s="75">
        <f t="shared" ref="GG15" si="189">SUBTOTAL(9,GG16:GG23)</f>
        <v>0</v>
      </c>
      <c r="GH15" s="75">
        <f t="shared" ref="GH15" si="190">SUBTOTAL(9,GH16:GH23)</f>
        <v>0</v>
      </c>
      <c r="GI15" s="75">
        <f t="shared" ref="GI15" si="191">SUBTOTAL(9,GI16:GI23)</f>
        <v>0</v>
      </c>
      <c r="GJ15" s="75">
        <f t="shared" ref="GJ15" si="192">SUBTOTAL(9,GJ16:GJ23)</f>
        <v>0</v>
      </c>
      <c r="GK15" s="75">
        <f t="shared" ref="GK15" si="193">SUBTOTAL(9,GK16:GK23)</f>
        <v>0</v>
      </c>
      <c r="GL15" s="75">
        <f t="shared" ref="GL15" si="194">SUBTOTAL(9,GL16:GL23)</f>
        <v>0</v>
      </c>
      <c r="GM15" s="75">
        <f t="shared" ref="GM15" si="195">SUBTOTAL(9,GM16:GM23)</f>
        <v>0</v>
      </c>
      <c r="GN15" s="75">
        <f t="shared" ref="GN15" si="196">SUBTOTAL(9,GN16:GN23)</f>
        <v>0</v>
      </c>
      <c r="GO15" s="75">
        <f t="shared" ref="GO15" si="197">SUBTOTAL(9,GO16:GO23)</f>
        <v>0</v>
      </c>
      <c r="GP15" s="75">
        <f t="shared" ref="GP15" si="198">SUBTOTAL(9,GP16:GP23)</f>
        <v>0</v>
      </c>
      <c r="GQ15" s="75">
        <f t="shared" ref="GQ15" si="199">SUBTOTAL(9,GQ16:GQ23)</f>
        <v>0</v>
      </c>
      <c r="GR15" s="75">
        <f t="shared" ref="GR15" si="200">SUBTOTAL(9,GR16:GR23)</f>
        <v>0</v>
      </c>
      <c r="GS15" s="75">
        <f t="shared" ref="GS15" si="201">SUBTOTAL(9,GS16:GS23)</f>
        <v>0</v>
      </c>
      <c r="GT15" s="75">
        <f t="shared" ref="GT15" si="202">SUBTOTAL(9,GT16:GT23)</f>
        <v>0</v>
      </c>
      <c r="GU15" s="75">
        <f t="shared" ref="GU15" si="203">SUBTOTAL(9,GU16:GU23)</f>
        <v>0</v>
      </c>
      <c r="GV15" s="75">
        <f t="shared" ref="GV15" si="204">SUBTOTAL(9,GV16:GV23)</f>
        <v>0</v>
      </c>
      <c r="GW15" s="75">
        <f t="shared" ref="GW15" si="205">SUBTOTAL(9,GW16:GW23)</f>
        <v>0</v>
      </c>
      <c r="GX15" s="75">
        <f t="shared" ref="GX15" si="206">SUBTOTAL(9,GX16:GX23)</f>
        <v>0</v>
      </c>
      <c r="GY15" s="75">
        <f t="shared" ref="GY15" si="207">SUBTOTAL(9,GY16:GY23)</f>
        <v>0</v>
      </c>
      <c r="GZ15" s="75">
        <f t="shared" ref="GZ15" si="208">SUBTOTAL(9,GZ16:GZ23)</f>
        <v>0</v>
      </c>
      <c r="HA15" s="75">
        <f t="shared" ref="HA15" si="209">SUBTOTAL(9,HA16:HA23)</f>
        <v>0</v>
      </c>
      <c r="HB15" s="75">
        <f t="shared" ref="HB15" si="210">SUBTOTAL(9,HB16:HB23)</f>
        <v>0</v>
      </c>
      <c r="HC15" s="75">
        <f t="shared" ref="HC15" si="211">SUBTOTAL(9,HC16:HC23)</f>
        <v>0</v>
      </c>
      <c r="HD15" s="75">
        <f t="shared" ref="HD15" si="212">SUBTOTAL(9,HD16:HD23)</f>
        <v>0</v>
      </c>
      <c r="HE15" s="75">
        <f t="shared" ref="HE15" si="213">SUBTOTAL(9,HE16:HE23)</f>
        <v>0</v>
      </c>
      <c r="HF15" s="75">
        <f t="shared" ref="HF15" si="214">SUBTOTAL(9,HF16:HF23)</f>
        <v>0</v>
      </c>
      <c r="HG15" s="75">
        <f t="shared" ref="HG15" si="215">SUBTOTAL(9,HG16:HG23)</f>
        <v>0</v>
      </c>
      <c r="HH15" s="75">
        <f t="shared" ref="HH15" si="216">SUBTOTAL(9,HH16:HH23)</f>
        <v>0</v>
      </c>
      <c r="HI15" s="75">
        <f t="shared" ref="HI15" si="217">SUBTOTAL(9,HI16:HI23)</f>
        <v>0</v>
      </c>
      <c r="HJ15" s="75">
        <f t="shared" ref="HJ15" si="218">SUBTOTAL(9,HJ16:HJ23)</f>
        <v>0</v>
      </c>
      <c r="HK15" s="75">
        <f t="shared" ref="HK15" si="219">SUBTOTAL(9,HK16:HK23)</f>
        <v>0</v>
      </c>
      <c r="HL15" s="75">
        <f t="shared" ref="HL15" si="220">SUBTOTAL(9,HL16:HL23)</f>
        <v>0</v>
      </c>
      <c r="HM15" s="75">
        <f t="shared" ref="HM15" si="221">SUBTOTAL(9,HM16:HM23)</f>
        <v>0</v>
      </c>
      <c r="HN15" s="75">
        <f t="shared" ref="HN15" si="222">SUBTOTAL(9,HN16:HN23)</f>
        <v>0</v>
      </c>
      <c r="HO15" s="75">
        <f t="shared" ref="HO15" si="223">SUBTOTAL(9,HO16:HO23)</f>
        <v>0</v>
      </c>
      <c r="HP15" s="75">
        <f t="shared" ref="HP15" si="224">SUBTOTAL(9,HP16:HP23)</f>
        <v>0</v>
      </c>
      <c r="HQ15" s="75">
        <f t="shared" ref="HQ15" si="225">SUBTOTAL(9,HQ16:HQ23)</f>
        <v>0</v>
      </c>
      <c r="HR15" s="75">
        <f t="shared" ref="HR15" si="226">SUBTOTAL(9,HR16:HR23)</f>
        <v>0</v>
      </c>
      <c r="HS15" s="75">
        <f t="shared" ref="HS15" si="227">SUBTOTAL(9,HS16:HS23)</f>
        <v>0</v>
      </c>
      <c r="HT15" s="75">
        <f t="shared" ref="HT15" si="228">SUBTOTAL(9,HT16:HT23)</f>
        <v>0</v>
      </c>
      <c r="HU15" s="75">
        <f t="shared" ref="HU15" si="229">SUBTOTAL(9,HU16:HU23)</f>
        <v>0</v>
      </c>
      <c r="HV15" s="75">
        <f t="shared" ref="HV15" si="230">SUBTOTAL(9,HV16:HV23)</f>
        <v>0</v>
      </c>
      <c r="HW15" s="75">
        <f>SUBTOTAL(9,HW16:HW23)</f>
        <v>0</v>
      </c>
      <c r="HX15" s="79">
        <f t="shared" si="124"/>
        <v>0</v>
      </c>
    </row>
    <row r="16" spans="1:232" ht="30" outlineLevel="1">
      <c r="A16" s="39" t="str">
        <f t="shared" ref="A16:A46" si="231">IF(AA16="",LEN(Z16)-LEN(TRIM(Z16)),"")</f>
        <v/>
      </c>
      <c r="B16" s="199"/>
      <c r="C16" s="42"/>
      <c r="D16" s="204"/>
      <c r="E16" s="204"/>
      <c r="F16" s="204"/>
      <c r="G16" s="204"/>
      <c r="H16" s="204"/>
      <c r="I16" s="32"/>
      <c r="J16" s="32"/>
      <c r="K16" s="32"/>
      <c r="L16" s="32"/>
      <c r="M16" s="175" t="s">
        <v>230</v>
      </c>
      <c r="N16" s="32"/>
      <c r="O16" s="32"/>
      <c r="P16" s="32"/>
      <c r="Q16" s="32"/>
      <c r="R16" s="32"/>
      <c r="S16" s="32"/>
      <c r="T16" s="32"/>
      <c r="U16" s="32"/>
      <c r="V16" s="32" t="s">
        <v>15</v>
      </c>
      <c r="W16" s="32"/>
      <c r="X16" s="32"/>
      <c r="Y16" s="32"/>
      <c r="Z16" s="175"/>
      <c r="AA16" s="208" t="s">
        <v>32</v>
      </c>
      <c r="AB16" s="178">
        <v>44424</v>
      </c>
      <c r="AC16" s="178">
        <v>44435</v>
      </c>
      <c r="AD16" s="179" t="s">
        <v>131</v>
      </c>
      <c r="AE16" s="185">
        <v>10</v>
      </c>
      <c r="AF16" s="185">
        <v>10</v>
      </c>
      <c r="AG16" s="185">
        <v>10</v>
      </c>
      <c r="AH16" s="185">
        <v>30</v>
      </c>
      <c r="AI16" s="185">
        <v>30</v>
      </c>
      <c r="AJ16" s="185">
        <v>30</v>
      </c>
      <c r="AK16" s="185">
        <v>30</v>
      </c>
      <c r="AL16" s="185">
        <v>30</v>
      </c>
      <c r="AM16" s="186">
        <f>SUM(AE16:AL16)</f>
        <v>180</v>
      </c>
      <c r="AN16" s="28">
        <f>AM16*AP16</f>
        <v>0</v>
      </c>
      <c r="AO16" s="28">
        <f t="shared" ref="AO16" si="232">$AM16*AQ16</f>
        <v>0</v>
      </c>
      <c r="AP16" s="118">
        <f t="shared" ref="AP16:AP23" si="233">IF(AT16&lt;=$E$2,VLOOKUP($AD16,$Z$5:$AL$6,3,FALSE),0)+IF(AX16&lt;=$E$2,VLOOKUP($AD16,$Z$5:$AL$6,5,FALSE),0)+IF(BB16&lt;=$E$2,VLOOKUP($AD16,$Z$5:$AL$6,7,FALSE),0)+IF(BF16&lt;=$E$2,VLOOKUP($AD16,$Z$5:$AL$6,9,FALSE),0)+IF(BN16&lt;=$E$2,VLOOKUP($AD16,$Z$5:$AL$6,11,FALSE),0)+IF(BJ16&lt;=$E$2,VLOOKUP($AD16,$Z$5:$AL$6,13,FALSE),0)</f>
        <v>0</v>
      </c>
      <c r="AQ16" s="29">
        <f t="shared" ref="AQ16:AQ23" si="234">IF(AV16&lt;=$E$2,VLOOKUP($AD16,$Z$5:$AL$6,3,FALSE),0)+IF(AZ16&lt;=$E$2,VLOOKUP($AD16,$Z$5:$AL$6,5,FALSE),0)+IF(BD16&lt;=$E$2,VLOOKUP($AD16,$Z$5:$AL$6,7,FALSE),0)+IF(BH16&lt;=$E$2,VLOOKUP($AD16,$Z$5:$AL$6,9,FALSE),0)+IF(BP16&lt;=$E$2,VLOOKUP($AD16,$Z$5:$AL$6,11,FALSE),0)</f>
        <v>0</v>
      </c>
      <c r="AR16" s="43">
        <f>AQ16-AP16</f>
        <v>0</v>
      </c>
      <c r="AS16" s="46" t="s">
        <v>98</v>
      </c>
      <c r="AT16" s="30">
        <f t="shared" ref="AT16:AT23" si="235">AB16</f>
        <v>44424</v>
      </c>
      <c r="AU16" s="30">
        <v>44423</v>
      </c>
      <c r="AV16" s="47" t="s">
        <v>140</v>
      </c>
      <c r="AW16" s="49" t="s">
        <v>103</v>
      </c>
      <c r="AX16" s="30">
        <v>44469</v>
      </c>
      <c r="AY16" s="30">
        <v>44454</v>
      </c>
      <c r="AZ16" s="47" t="s">
        <v>140</v>
      </c>
      <c r="BA16" s="49" t="s">
        <v>109</v>
      </c>
      <c r="BB16" s="30">
        <f t="shared" ref="BB16:BB23" si="236">AC16</f>
        <v>44435</v>
      </c>
      <c r="BC16" s="30">
        <v>44484</v>
      </c>
      <c r="BD16" s="47" t="s">
        <v>140</v>
      </c>
      <c r="BE16" s="73"/>
      <c r="BF16" s="18"/>
      <c r="BG16" s="18"/>
      <c r="BH16" s="47" t="s">
        <v>140</v>
      </c>
      <c r="BI16" s="74"/>
      <c r="BJ16" s="18"/>
      <c r="BK16" s="18"/>
      <c r="BL16" s="47" t="s">
        <v>140</v>
      </c>
      <c r="BM16" s="74"/>
      <c r="BN16" s="18"/>
      <c r="BO16" s="18"/>
      <c r="BP16" s="47" t="s">
        <v>140</v>
      </c>
      <c r="BR16" s="5">
        <f t="shared" si="127"/>
        <v>4</v>
      </c>
      <c r="BS16" s="76">
        <f t="shared" ref="BS16:CB23" si="237">(IF($AT16&lt;=BS$7,VLOOKUP($AD16,$Z$5:$AL$6,3,FALSE),0)+IF($AX16&lt;=BS$7,VLOOKUP($AD16,$Z$5:$AL$6,5,FALSE),0)+IF($BB16&lt;=BS$7,VLOOKUP($AD16,$Z$5:$AL$6,7,FALSE),0)+IF($BF16&lt;=BS$7,VLOOKUP($AD16,$Z$5:$AL$6,9,FALSE),0)+IF($BN16&lt;=BS$7,VLOOKUP($AD16,$Z$5:$AL$6,11,FALSE),0))*$AM16</f>
        <v>0</v>
      </c>
      <c r="BT16" s="76">
        <f t="shared" si="237"/>
        <v>0</v>
      </c>
      <c r="BU16" s="76">
        <f t="shared" si="237"/>
        <v>0</v>
      </c>
      <c r="BV16" s="76">
        <f t="shared" si="237"/>
        <v>0</v>
      </c>
      <c r="BW16" s="76">
        <f t="shared" si="237"/>
        <v>0</v>
      </c>
      <c r="BX16" s="76">
        <f t="shared" si="237"/>
        <v>0</v>
      </c>
      <c r="BY16" s="76">
        <f t="shared" si="237"/>
        <v>0</v>
      </c>
      <c r="BZ16" s="76">
        <f t="shared" si="237"/>
        <v>0</v>
      </c>
      <c r="CA16" s="76">
        <f t="shared" si="237"/>
        <v>0</v>
      </c>
      <c r="CB16" s="76">
        <f t="shared" si="237"/>
        <v>0</v>
      </c>
      <c r="CC16" s="76">
        <f t="shared" ref="CC16:CL23" si="238">(IF($AT16&lt;=CC$7,VLOOKUP($AD16,$Z$5:$AL$6,3,FALSE),0)+IF($AX16&lt;=CC$7,VLOOKUP($AD16,$Z$5:$AL$6,5,FALSE),0)+IF($BB16&lt;=CC$7,VLOOKUP($AD16,$Z$5:$AL$6,7,FALSE),0)+IF($BF16&lt;=CC$7,VLOOKUP($AD16,$Z$5:$AL$6,9,FALSE),0)+IF($BN16&lt;=CC$7,VLOOKUP($AD16,$Z$5:$AL$6,11,FALSE),0))*$AM16</f>
        <v>0</v>
      </c>
      <c r="CD16" s="76">
        <f t="shared" si="238"/>
        <v>90</v>
      </c>
      <c r="CE16" s="76">
        <f t="shared" si="238"/>
        <v>125.99999999999999</v>
      </c>
      <c r="CF16" s="76">
        <f t="shared" si="238"/>
        <v>125.99999999999999</v>
      </c>
      <c r="CG16" s="76">
        <f t="shared" si="238"/>
        <v>125.99999999999999</v>
      </c>
      <c r="CH16" s="76">
        <f t="shared" si="238"/>
        <v>125.99999999999999</v>
      </c>
      <c r="CI16" s="76">
        <f t="shared" si="238"/>
        <v>125.99999999999999</v>
      </c>
      <c r="CJ16" s="76">
        <f t="shared" si="238"/>
        <v>180</v>
      </c>
      <c r="CK16" s="76">
        <f t="shared" si="238"/>
        <v>180</v>
      </c>
      <c r="CL16" s="76">
        <f t="shared" si="238"/>
        <v>180</v>
      </c>
      <c r="CM16" s="76">
        <f t="shared" ref="CM16:CV23" si="239">(IF($AT16&lt;=CM$7,VLOOKUP($AD16,$Z$5:$AL$6,3,FALSE),0)+IF($AX16&lt;=CM$7,VLOOKUP($AD16,$Z$5:$AL$6,5,FALSE),0)+IF($BB16&lt;=CM$7,VLOOKUP($AD16,$Z$5:$AL$6,7,FALSE),0)+IF($BF16&lt;=CM$7,VLOOKUP($AD16,$Z$5:$AL$6,9,FALSE),0)+IF($BN16&lt;=CM$7,VLOOKUP($AD16,$Z$5:$AL$6,11,FALSE),0))*$AM16</f>
        <v>180</v>
      </c>
      <c r="CN16" s="76">
        <f t="shared" si="239"/>
        <v>180</v>
      </c>
      <c r="CO16" s="76">
        <f t="shared" si="239"/>
        <v>180</v>
      </c>
      <c r="CP16" s="76">
        <f t="shared" si="239"/>
        <v>180</v>
      </c>
      <c r="CQ16" s="76">
        <f t="shared" si="239"/>
        <v>180</v>
      </c>
      <c r="CR16" s="76">
        <f t="shared" si="239"/>
        <v>180</v>
      </c>
      <c r="CS16" s="76">
        <f t="shared" si="239"/>
        <v>180</v>
      </c>
      <c r="CT16" s="76">
        <f t="shared" si="239"/>
        <v>180</v>
      </c>
      <c r="CU16" s="76">
        <f t="shared" si="239"/>
        <v>180</v>
      </c>
      <c r="CV16" s="76">
        <f t="shared" si="239"/>
        <v>180</v>
      </c>
      <c r="CW16" s="76">
        <f t="shared" ref="CW16:DF23" si="240">(IF($AT16&lt;=CW$7,VLOOKUP($AD16,$Z$5:$AL$6,3,FALSE),0)+IF($AX16&lt;=CW$7,VLOOKUP($AD16,$Z$5:$AL$6,5,FALSE),0)+IF($BB16&lt;=CW$7,VLOOKUP($AD16,$Z$5:$AL$6,7,FALSE),0)+IF($BF16&lt;=CW$7,VLOOKUP($AD16,$Z$5:$AL$6,9,FALSE),0)+IF($BN16&lt;=CW$7,VLOOKUP($AD16,$Z$5:$AL$6,11,FALSE),0))*$AM16</f>
        <v>180</v>
      </c>
      <c r="CX16" s="76">
        <f t="shared" si="240"/>
        <v>180</v>
      </c>
      <c r="CY16" s="76">
        <f t="shared" si="240"/>
        <v>180</v>
      </c>
      <c r="CZ16" s="76">
        <f t="shared" si="240"/>
        <v>180</v>
      </c>
      <c r="DA16" s="76">
        <f t="shared" si="240"/>
        <v>180</v>
      </c>
      <c r="DB16" s="76">
        <f t="shared" si="240"/>
        <v>180</v>
      </c>
      <c r="DC16" s="76">
        <f t="shared" si="240"/>
        <v>180</v>
      </c>
      <c r="DD16" s="76">
        <f t="shared" si="240"/>
        <v>180</v>
      </c>
      <c r="DE16" s="76">
        <f t="shared" si="240"/>
        <v>180</v>
      </c>
      <c r="DF16" s="76">
        <f t="shared" si="240"/>
        <v>180</v>
      </c>
      <c r="DG16" s="76">
        <f t="shared" ref="DG16:DR23" si="241">(IF($AT16&lt;=DG$7,VLOOKUP($AD16,$Z$5:$AL$6,3,FALSE),0)+IF($AX16&lt;=DG$7,VLOOKUP($AD16,$Z$5:$AL$6,5,FALSE),0)+IF($BB16&lt;=DG$7,VLOOKUP($AD16,$Z$5:$AL$6,7,FALSE),0)+IF($BF16&lt;=DG$7,VLOOKUP($AD16,$Z$5:$AL$6,9,FALSE),0)+IF($BN16&lt;=DG$7,VLOOKUP($AD16,$Z$5:$AL$6,11,FALSE),0))*$AM16</f>
        <v>180</v>
      </c>
      <c r="DH16" s="76">
        <f t="shared" si="241"/>
        <v>180</v>
      </c>
      <c r="DI16" s="76">
        <f t="shared" si="241"/>
        <v>180</v>
      </c>
      <c r="DJ16" s="76">
        <f t="shared" si="241"/>
        <v>180</v>
      </c>
      <c r="DK16" s="76">
        <f t="shared" si="241"/>
        <v>180</v>
      </c>
      <c r="DL16" s="76">
        <f t="shared" si="241"/>
        <v>180</v>
      </c>
      <c r="DM16" s="76">
        <f t="shared" si="241"/>
        <v>180</v>
      </c>
      <c r="DN16" s="76">
        <f t="shared" si="241"/>
        <v>180</v>
      </c>
      <c r="DO16" s="76">
        <f t="shared" si="241"/>
        <v>180</v>
      </c>
      <c r="DP16" s="76">
        <f t="shared" si="241"/>
        <v>180</v>
      </c>
      <c r="DQ16" s="76">
        <f t="shared" si="241"/>
        <v>180</v>
      </c>
      <c r="DR16" s="76">
        <f t="shared" si="241"/>
        <v>180</v>
      </c>
      <c r="DS16" s="79">
        <f t="shared" si="22"/>
        <v>0</v>
      </c>
      <c r="DV16" s="76">
        <f t="shared" ref="DV16:EE23" si="242">(IF($AU16&lt;=DV$7,VLOOKUP($AD16,$Z$5:$AL$6,3,FALSE),0)+IF($AY16&lt;=DV$7,VLOOKUP($AD16,$Z$5:$AL$6,5,FALSE),0)+IF($BC16&lt;=DV$7,VLOOKUP($AD16,$Z$5:$AL$6,7,FALSE),0)+IF($BG16&lt;=DV$7,VLOOKUP($AD16,$Z$5:$AL$6,9,FALSE),0)+IF($BO16&lt;=DV$7,VLOOKUP($AD16,$Z$5:$AL$6,11,FALSE),0))*$AM16</f>
        <v>0</v>
      </c>
      <c r="DW16" s="76">
        <f t="shared" si="242"/>
        <v>0</v>
      </c>
      <c r="DX16" s="76">
        <f t="shared" si="242"/>
        <v>0</v>
      </c>
      <c r="DY16" s="76">
        <f t="shared" si="242"/>
        <v>0</v>
      </c>
      <c r="DZ16" s="76">
        <f t="shared" si="242"/>
        <v>0</v>
      </c>
      <c r="EA16" s="76">
        <f t="shared" si="242"/>
        <v>0</v>
      </c>
      <c r="EB16" s="76">
        <f t="shared" si="242"/>
        <v>0</v>
      </c>
      <c r="EC16" s="76">
        <f t="shared" si="242"/>
        <v>0</v>
      </c>
      <c r="ED16" s="76">
        <f t="shared" si="242"/>
        <v>0</v>
      </c>
      <c r="EE16" s="76">
        <f t="shared" si="242"/>
        <v>0</v>
      </c>
      <c r="EF16" s="76">
        <f t="shared" ref="EF16:EO23" si="243">(IF($AU16&lt;=EF$7,VLOOKUP($AD16,$Z$5:$AL$6,3,FALSE),0)+IF($AY16&lt;=EF$7,VLOOKUP($AD16,$Z$5:$AL$6,5,FALSE),0)+IF($BC16&lt;=EF$7,VLOOKUP($AD16,$Z$5:$AL$6,7,FALSE),0)+IF($BG16&lt;=EF$7,VLOOKUP($AD16,$Z$5:$AL$6,9,FALSE),0)+IF($BO16&lt;=EF$7,VLOOKUP($AD16,$Z$5:$AL$6,11,FALSE),0))*$AM16</f>
        <v>90</v>
      </c>
      <c r="EG16" s="76">
        <f t="shared" si="243"/>
        <v>90</v>
      </c>
      <c r="EH16" s="76">
        <f t="shared" si="243"/>
        <v>90</v>
      </c>
      <c r="EI16" s="76">
        <f t="shared" si="243"/>
        <v>90</v>
      </c>
      <c r="EJ16" s="76">
        <f t="shared" si="243"/>
        <v>90</v>
      </c>
      <c r="EK16" s="76">
        <f t="shared" si="243"/>
        <v>144</v>
      </c>
      <c r="EL16" s="76">
        <f t="shared" si="243"/>
        <v>144</v>
      </c>
      <c r="EM16" s="76">
        <f t="shared" si="243"/>
        <v>144</v>
      </c>
      <c r="EN16" s="76">
        <f t="shared" si="243"/>
        <v>144</v>
      </c>
      <c r="EO16" s="76">
        <f t="shared" si="243"/>
        <v>180</v>
      </c>
      <c r="EP16" s="76">
        <f t="shared" ref="EP16:EY23" si="244">(IF($AU16&lt;=EP$7,VLOOKUP($AD16,$Z$5:$AL$6,3,FALSE),0)+IF($AY16&lt;=EP$7,VLOOKUP($AD16,$Z$5:$AL$6,5,FALSE),0)+IF($BC16&lt;=EP$7,VLOOKUP($AD16,$Z$5:$AL$6,7,FALSE),0)+IF($BG16&lt;=EP$7,VLOOKUP($AD16,$Z$5:$AL$6,9,FALSE),0)+IF($BO16&lt;=EP$7,VLOOKUP($AD16,$Z$5:$AL$6,11,FALSE),0))*$AM16</f>
        <v>180</v>
      </c>
      <c r="EQ16" s="76">
        <f t="shared" si="244"/>
        <v>180</v>
      </c>
      <c r="ER16" s="76">
        <f t="shared" si="244"/>
        <v>180</v>
      </c>
      <c r="ES16" s="76">
        <f t="shared" si="244"/>
        <v>180</v>
      </c>
      <c r="ET16" s="76">
        <f t="shared" si="244"/>
        <v>180</v>
      </c>
      <c r="EU16" s="76">
        <f t="shared" si="244"/>
        <v>180</v>
      </c>
      <c r="EV16" s="76">
        <f t="shared" si="244"/>
        <v>180</v>
      </c>
      <c r="EW16" s="76">
        <f t="shared" si="244"/>
        <v>180</v>
      </c>
      <c r="EX16" s="76">
        <f t="shared" si="244"/>
        <v>180</v>
      </c>
      <c r="EY16" s="76">
        <f t="shared" si="244"/>
        <v>180</v>
      </c>
      <c r="EZ16" s="76">
        <f t="shared" ref="EZ16:FI23" si="245">(IF($AU16&lt;=EZ$7,VLOOKUP($AD16,$Z$5:$AL$6,3,FALSE),0)+IF($AY16&lt;=EZ$7,VLOOKUP($AD16,$Z$5:$AL$6,5,FALSE),0)+IF($BC16&lt;=EZ$7,VLOOKUP($AD16,$Z$5:$AL$6,7,FALSE),0)+IF($BG16&lt;=EZ$7,VLOOKUP($AD16,$Z$5:$AL$6,9,FALSE),0)+IF($BO16&lt;=EZ$7,VLOOKUP($AD16,$Z$5:$AL$6,11,FALSE),0))*$AM16</f>
        <v>180</v>
      </c>
      <c r="FA16" s="76">
        <f t="shared" si="245"/>
        <v>180</v>
      </c>
      <c r="FB16" s="76">
        <f t="shared" si="245"/>
        <v>180</v>
      </c>
      <c r="FC16" s="76">
        <f t="shared" si="245"/>
        <v>180</v>
      </c>
      <c r="FD16" s="76">
        <f t="shared" si="245"/>
        <v>180</v>
      </c>
      <c r="FE16" s="76">
        <f t="shared" si="245"/>
        <v>180</v>
      </c>
      <c r="FF16" s="76">
        <f t="shared" si="245"/>
        <v>180</v>
      </c>
      <c r="FG16" s="76">
        <f t="shared" si="245"/>
        <v>180</v>
      </c>
      <c r="FH16" s="76">
        <f t="shared" si="245"/>
        <v>180</v>
      </c>
      <c r="FI16" s="76">
        <f t="shared" si="245"/>
        <v>180</v>
      </c>
      <c r="FJ16" s="76">
        <f t="shared" ref="FJ16:FU23" si="246">(IF($AU16&lt;=FJ$7,VLOOKUP($AD16,$Z$5:$AL$6,3,FALSE),0)+IF($AY16&lt;=FJ$7,VLOOKUP($AD16,$Z$5:$AL$6,5,FALSE),0)+IF($BC16&lt;=FJ$7,VLOOKUP($AD16,$Z$5:$AL$6,7,FALSE),0)+IF($BG16&lt;=FJ$7,VLOOKUP($AD16,$Z$5:$AL$6,9,FALSE),0)+IF($BO16&lt;=FJ$7,VLOOKUP($AD16,$Z$5:$AL$6,11,FALSE),0))*$AM16</f>
        <v>180</v>
      </c>
      <c r="FK16" s="76">
        <f t="shared" si="246"/>
        <v>180</v>
      </c>
      <c r="FL16" s="76">
        <f t="shared" si="246"/>
        <v>180</v>
      </c>
      <c r="FM16" s="76">
        <f t="shared" si="246"/>
        <v>180</v>
      </c>
      <c r="FN16" s="76">
        <f t="shared" si="246"/>
        <v>180</v>
      </c>
      <c r="FO16" s="76">
        <f t="shared" si="246"/>
        <v>180</v>
      </c>
      <c r="FP16" s="76">
        <f t="shared" si="246"/>
        <v>180</v>
      </c>
      <c r="FQ16" s="76">
        <f t="shared" si="246"/>
        <v>180</v>
      </c>
      <c r="FR16" s="76">
        <f t="shared" si="246"/>
        <v>180</v>
      </c>
      <c r="FS16" s="76">
        <f t="shared" si="246"/>
        <v>180</v>
      </c>
      <c r="FT16" s="76">
        <f t="shared" si="246"/>
        <v>180</v>
      </c>
      <c r="FU16" s="76">
        <f t="shared" si="246"/>
        <v>180</v>
      </c>
      <c r="FV16" s="79">
        <f t="shared" si="73"/>
        <v>0</v>
      </c>
      <c r="FX16" s="76">
        <f t="shared" ref="FX16:GG23" si="247">(IF($AV16&lt;=FX$7,VLOOKUP($AD16,$Z$5:$AL$6,3,FALSE),0)+IF($AZ16&lt;=FX$7,VLOOKUP($AD16,$Z$5:$AL$6,5,FALSE),0)+IF($BD16&lt;=FX$7,VLOOKUP($AD16,$Z$5:$AL$6,7,FALSE),0)+IF($BH16&lt;=FX$7,VLOOKUP($AD16,$Z$5:$AL$6,9,FALSE),0)+IF($BP16&lt;=FX$7,VLOOKUP($AD16,$Z$5:$AL$6,11,FALSE),0))*$AM16</f>
        <v>0</v>
      </c>
      <c r="FY16" s="76">
        <f t="shared" si="247"/>
        <v>0</v>
      </c>
      <c r="FZ16" s="76">
        <f t="shared" si="247"/>
        <v>0</v>
      </c>
      <c r="GA16" s="76">
        <f t="shared" si="247"/>
        <v>0</v>
      </c>
      <c r="GB16" s="76">
        <f t="shared" si="247"/>
        <v>0</v>
      </c>
      <c r="GC16" s="76">
        <f t="shared" si="247"/>
        <v>0</v>
      </c>
      <c r="GD16" s="76">
        <f t="shared" si="247"/>
        <v>0</v>
      </c>
      <c r="GE16" s="76">
        <f t="shared" si="247"/>
        <v>0</v>
      </c>
      <c r="GF16" s="76">
        <f t="shared" si="247"/>
        <v>0</v>
      </c>
      <c r="GG16" s="76">
        <f t="shared" si="247"/>
        <v>0</v>
      </c>
      <c r="GH16" s="76">
        <f t="shared" ref="GH16:GQ23" si="248">(IF($AV16&lt;=GH$7,VLOOKUP($AD16,$Z$5:$AL$6,3,FALSE),0)+IF($AZ16&lt;=GH$7,VLOOKUP($AD16,$Z$5:$AL$6,5,FALSE),0)+IF($BD16&lt;=GH$7,VLOOKUP($AD16,$Z$5:$AL$6,7,FALSE),0)+IF($BH16&lt;=GH$7,VLOOKUP($AD16,$Z$5:$AL$6,9,FALSE),0)+IF($BP16&lt;=GH$7,VLOOKUP($AD16,$Z$5:$AL$6,11,FALSE),0))*$AM16</f>
        <v>0</v>
      </c>
      <c r="GI16" s="76">
        <f t="shared" si="248"/>
        <v>0</v>
      </c>
      <c r="GJ16" s="76">
        <f t="shared" si="248"/>
        <v>0</v>
      </c>
      <c r="GK16" s="76">
        <f t="shared" si="248"/>
        <v>0</v>
      </c>
      <c r="GL16" s="76">
        <f t="shared" si="248"/>
        <v>0</v>
      </c>
      <c r="GM16" s="76">
        <f t="shared" si="248"/>
        <v>0</v>
      </c>
      <c r="GN16" s="76">
        <f t="shared" si="248"/>
        <v>0</v>
      </c>
      <c r="GO16" s="76">
        <f t="shared" si="248"/>
        <v>0</v>
      </c>
      <c r="GP16" s="76">
        <f t="shared" si="248"/>
        <v>0</v>
      </c>
      <c r="GQ16" s="76">
        <f t="shared" si="248"/>
        <v>0</v>
      </c>
      <c r="GR16" s="76">
        <f t="shared" ref="GR16:HA23" si="249">(IF($AV16&lt;=GR$7,VLOOKUP($AD16,$Z$5:$AL$6,3,FALSE),0)+IF($AZ16&lt;=GR$7,VLOOKUP($AD16,$Z$5:$AL$6,5,FALSE),0)+IF($BD16&lt;=GR$7,VLOOKUP($AD16,$Z$5:$AL$6,7,FALSE),0)+IF($BH16&lt;=GR$7,VLOOKUP($AD16,$Z$5:$AL$6,9,FALSE),0)+IF($BP16&lt;=GR$7,VLOOKUP($AD16,$Z$5:$AL$6,11,FALSE),0))*$AM16</f>
        <v>0</v>
      </c>
      <c r="GS16" s="76">
        <f t="shared" si="249"/>
        <v>0</v>
      </c>
      <c r="GT16" s="76">
        <f t="shared" si="249"/>
        <v>0</v>
      </c>
      <c r="GU16" s="76">
        <f t="shared" si="249"/>
        <v>0</v>
      </c>
      <c r="GV16" s="76">
        <f t="shared" si="249"/>
        <v>0</v>
      </c>
      <c r="GW16" s="76">
        <f t="shared" si="249"/>
        <v>0</v>
      </c>
      <c r="GX16" s="76">
        <f t="shared" si="249"/>
        <v>0</v>
      </c>
      <c r="GY16" s="76">
        <f t="shared" si="249"/>
        <v>0</v>
      </c>
      <c r="GZ16" s="76">
        <f t="shared" si="249"/>
        <v>0</v>
      </c>
      <c r="HA16" s="76">
        <f t="shared" si="249"/>
        <v>0</v>
      </c>
      <c r="HB16" s="76">
        <f t="shared" ref="HB16:HK23" si="250">(IF($AV16&lt;=HB$7,VLOOKUP($AD16,$Z$5:$AL$6,3,FALSE),0)+IF($AZ16&lt;=HB$7,VLOOKUP($AD16,$Z$5:$AL$6,5,FALSE),0)+IF($BD16&lt;=HB$7,VLOOKUP($AD16,$Z$5:$AL$6,7,FALSE),0)+IF($BH16&lt;=HB$7,VLOOKUP($AD16,$Z$5:$AL$6,9,FALSE),0)+IF($BP16&lt;=HB$7,VLOOKUP($AD16,$Z$5:$AL$6,11,FALSE),0))*$AM16</f>
        <v>0</v>
      </c>
      <c r="HC16" s="76">
        <f t="shared" si="250"/>
        <v>0</v>
      </c>
      <c r="HD16" s="76">
        <f t="shared" si="250"/>
        <v>0</v>
      </c>
      <c r="HE16" s="76">
        <f t="shared" si="250"/>
        <v>0</v>
      </c>
      <c r="HF16" s="76">
        <f t="shared" si="250"/>
        <v>0</v>
      </c>
      <c r="HG16" s="76">
        <f t="shared" si="250"/>
        <v>0</v>
      </c>
      <c r="HH16" s="76">
        <f t="shared" si="250"/>
        <v>0</v>
      </c>
      <c r="HI16" s="76">
        <f t="shared" si="250"/>
        <v>0</v>
      </c>
      <c r="HJ16" s="76">
        <f t="shared" si="250"/>
        <v>0</v>
      </c>
      <c r="HK16" s="76">
        <f t="shared" si="250"/>
        <v>0</v>
      </c>
      <c r="HL16" s="76">
        <f t="shared" ref="HL16:HW23" si="251">(IF($AV16&lt;=HL$7,VLOOKUP($AD16,$Z$5:$AL$6,3,FALSE),0)+IF($AZ16&lt;=HL$7,VLOOKUP($AD16,$Z$5:$AL$6,5,FALSE),0)+IF($BD16&lt;=HL$7,VLOOKUP($AD16,$Z$5:$AL$6,7,FALSE),0)+IF($BH16&lt;=HL$7,VLOOKUP($AD16,$Z$5:$AL$6,9,FALSE),0)+IF($BP16&lt;=HL$7,VLOOKUP($AD16,$Z$5:$AL$6,11,FALSE),0))*$AM16</f>
        <v>0</v>
      </c>
      <c r="HM16" s="76">
        <f t="shared" si="251"/>
        <v>0</v>
      </c>
      <c r="HN16" s="76">
        <f t="shared" si="251"/>
        <v>0</v>
      </c>
      <c r="HO16" s="76">
        <f t="shared" si="251"/>
        <v>0</v>
      </c>
      <c r="HP16" s="76">
        <f t="shared" si="251"/>
        <v>0</v>
      </c>
      <c r="HQ16" s="76">
        <f t="shared" si="251"/>
        <v>0</v>
      </c>
      <c r="HR16" s="76">
        <f t="shared" si="251"/>
        <v>0</v>
      </c>
      <c r="HS16" s="76">
        <f t="shared" si="251"/>
        <v>0</v>
      </c>
      <c r="HT16" s="76">
        <f t="shared" si="251"/>
        <v>0</v>
      </c>
      <c r="HU16" s="76">
        <f t="shared" si="251"/>
        <v>0</v>
      </c>
      <c r="HV16" s="76">
        <f t="shared" si="251"/>
        <v>0</v>
      </c>
      <c r="HW16" s="76">
        <f t="shared" si="251"/>
        <v>0</v>
      </c>
      <c r="HX16" s="79">
        <f t="shared" si="124"/>
        <v>0</v>
      </c>
    </row>
    <row r="17" spans="1:232" ht="30" outlineLevel="1">
      <c r="A17" s="39" t="str">
        <f t="shared" si="231"/>
        <v/>
      </c>
      <c r="B17" s="199"/>
      <c r="C17" s="42"/>
      <c r="D17" s="204"/>
      <c r="E17" s="204"/>
      <c r="F17" s="204"/>
      <c r="G17" s="204"/>
      <c r="H17" s="204"/>
      <c r="I17" s="32"/>
      <c r="J17" s="32"/>
      <c r="K17" s="32"/>
      <c r="L17" s="32"/>
      <c r="M17" s="175" t="s">
        <v>231</v>
      </c>
      <c r="N17" s="32"/>
      <c r="O17" s="32"/>
      <c r="P17" s="32"/>
      <c r="Q17" s="32"/>
      <c r="R17" s="32"/>
      <c r="S17" s="32"/>
      <c r="T17" s="32"/>
      <c r="U17" s="32"/>
      <c r="V17" s="32" t="s">
        <v>15</v>
      </c>
      <c r="W17" s="32"/>
      <c r="X17" s="32"/>
      <c r="Y17" s="32"/>
      <c r="Z17" s="175"/>
      <c r="AA17" s="208" t="s">
        <v>33</v>
      </c>
      <c r="AB17" s="178">
        <v>44377</v>
      </c>
      <c r="AC17" s="178">
        <v>44407</v>
      </c>
      <c r="AD17" s="179" t="s">
        <v>131</v>
      </c>
      <c r="AE17" s="185">
        <v>13.777777777777779</v>
      </c>
      <c r="AF17" s="185">
        <v>13.777777777777779</v>
      </c>
      <c r="AG17" s="185">
        <v>13.777777777777779</v>
      </c>
      <c r="AH17" s="185">
        <v>41.333333333333336</v>
      </c>
      <c r="AI17" s="185">
        <v>41.333333333333336</v>
      </c>
      <c r="AJ17" s="185">
        <v>41.333333333333336</v>
      </c>
      <c r="AK17" s="185">
        <v>41.333333333333336</v>
      </c>
      <c r="AL17" s="185">
        <v>41.333333333333336</v>
      </c>
      <c r="AM17" s="186">
        <f t="shared" ref="AM17:AM56" si="252">SUM(AE17:AL17)</f>
        <v>248.00000000000003</v>
      </c>
      <c r="AN17" s="28">
        <f t="shared" ref="AN17:AN23" si="253">AM17*AP17</f>
        <v>173.60000000000002</v>
      </c>
      <c r="AO17" s="28">
        <f t="shared" ref="AO17:AO23" si="254">$AM17*AQ17</f>
        <v>0</v>
      </c>
      <c r="AP17" s="118">
        <f t="shared" si="233"/>
        <v>0.7</v>
      </c>
      <c r="AQ17" s="29">
        <f t="shared" si="234"/>
        <v>0</v>
      </c>
      <c r="AR17" s="43">
        <f t="shared" ref="AR17:AR23" si="255">AQ17-AP17</f>
        <v>-0.7</v>
      </c>
      <c r="AS17" s="46" t="s">
        <v>98</v>
      </c>
      <c r="AT17" s="30">
        <f t="shared" si="235"/>
        <v>44377</v>
      </c>
      <c r="AU17" s="30">
        <v>44423</v>
      </c>
      <c r="AV17" s="47" t="s">
        <v>140</v>
      </c>
      <c r="AW17" s="49" t="s">
        <v>103</v>
      </c>
      <c r="AX17" s="30">
        <v>44469</v>
      </c>
      <c r="AY17" s="30">
        <v>44454</v>
      </c>
      <c r="AZ17" s="47" t="s">
        <v>140</v>
      </c>
      <c r="BA17" s="49" t="s">
        <v>109</v>
      </c>
      <c r="BB17" s="30">
        <f t="shared" si="236"/>
        <v>44407</v>
      </c>
      <c r="BC17" s="30">
        <v>44484</v>
      </c>
      <c r="BD17" s="47" t="s">
        <v>140</v>
      </c>
      <c r="BE17" s="73"/>
      <c r="BF17" s="18"/>
      <c r="BG17" s="18"/>
      <c r="BH17" s="47" t="s">
        <v>140</v>
      </c>
      <c r="BI17" s="74"/>
      <c r="BJ17" s="18"/>
      <c r="BK17" s="18"/>
      <c r="BL17" s="47" t="s">
        <v>140</v>
      </c>
      <c r="BM17" s="74"/>
      <c r="BN17" s="18"/>
      <c r="BO17" s="18"/>
      <c r="BP17" s="47" t="s">
        <v>140</v>
      </c>
      <c r="BR17" s="5">
        <f t="shared" si="127"/>
        <v>5</v>
      </c>
      <c r="BS17" s="76">
        <f t="shared" si="237"/>
        <v>0</v>
      </c>
      <c r="BT17" s="76">
        <f t="shared" si="237"/>
        <v>0</v>
      </c>
      <c r="BU17" s="76">
        <f t="shared" si="237"/>
        <v>0</v>
      </c>
      <c r="BV17" s="76">
        <f t="shared" si="237"/>
        <v>0</v>
      </c>
      <c r="BW17" s="76">
        <f t="shared" si="237"/>
        <v>124.00000000000001</v>
      </c>
      <c r="BX17" s="76">
        <f t="shared" si="237"/>
        <v>124.00000000000001</v>
      </c>
      <c r="BY17" s="76">
        <f t="shared" si="237"/>
        <v>124.00000000000001</v>
      </c>
      <c r="BZ17" s="76">
        <f t="shared" si="237"/>
        <v>124.00000000000001</v>
      </c>
      <c r="CA17" s="76">
        <f t="shared" si="237"/>
        <v>173.60000000000002</v>
      </c>
      <c r="CB17" s="76">
        <f t="shared" si="237"/>
        <v>173.60000000000002</v>
      </c>
      <c r="CC17" s="76">
        <f t="shared" si="238"/>
        <v>173.60000000000002</v>
      </c>
      <c r="CD17" s="76">
        <f t="shared" si="238"/>
        <v>173.60000000000002</v>
      </c>
      <c r="CE17" s="76">
        <f t="shared" si="238"/>
        <v>173.60000000000002</v>
      </c>
      <c r="CF17" s="76">
        <f t="shared" si="238"/>
        <v>173.60000000000002</v>
      </c>
      <c r="CG17" s="76">
        <f t="shared" si="238"/>
        <v>173.60000000000002</v>
      </c>
      <c r="CH17" s="76">
        <f t="shared" si="238"/>
        <v>173.60000000000002</v>
      </c>
      <c r="CI17" s="76">
        <f t="shared" si="238"/>
        <v>173.60000000000002</v>
      </c>
      <c r="CJ17" s="76">
        <f t="shared" si="238"/>
        <v>248.00000000000003</v>
      </c>
      <c r="CK17" s="76">
        <f t="shared" si="238"/>
        <v>248.00000000000003</v>
      </c>
      <c r="CL17" s="76">
        <f t="shared" si="238"/>
        <v>248.00000000000003</v>
      </c>
      <c r="CM17" s="76">
        <f t="shared" si="239"/>
        <v>248.00000000000003</v>
      </c>
      <c r="CN17" s="76">
        <f t="shared" si="239"/>
        <v>248.00000000000003</v>
      </c>
      <c r="CO17" s="76">
        <f t="shared" si="239"/>
        <v>248.00000000000003</v>
      </c>
      <c r="CP17" s="76">
        <f t="shared" si="239"/>
        <v>248.00000000000003</v>
      </c>
      <c r="CQ17" s="76">
        <f t="shared" si="239"/>
        <v>248.00000000000003</v>
      </c>
      <c r="CR17" s="76">
        <f t="shared" si="239"/>
        <v>248.00000000000003</v>
      </c>
      <c r="CS17" s="76">
        <f t="shared" si="239"/>
        <v>248.00000000000003</v>
      </c>
      <c r="CT17" s="76">
        <f t="shared" si="239"/>
        <v>248.00000000000003</v>
      </c>
      <c r="CU17" s="76">
        <f t="shared" si="239"/>
        <v>248.00000000000003</v>
      </c>
      <c r="CV17" s="76">
        <f t="shared" si="239"/>
        <v>248.00000000000003</v>
      </c>
      <c r="CW17" s="76">
        <f t="shared" si="240"/>
        <v>248.00000000000003</v>
      </c>
      <c r="CX17" s="76">
        <f t="shared" si="240"/>
        <v>248.00000000000003</v>
      </c>
      <c r="CY17" s="76">
        <f t="shared" si="240"/>
        <v>248.00000000000003</v>
      </c>
      <c r="CZ17" s="76">
        <f t="shared" si="240"/>
        <v>248.00000000000003</v>
      </c>
      <c r="DA17" s="76">
        <f t="shared" si="240"/>
        <v>248.00000000000003</v>
      </c>
      <c r="DB17" s="76">
        <f t="shared" si="240"/>
        <v>248.00000000000003</v>
      </c>
      <c r="DC17" s="76">
        <f t="shared" si="240"/>
        <v>248.00000000000003</v>
      </c>
      <c r="DD17" s="76">
        <f t="shared" si="240"/>
        <v>248.00000000000003</v>
      </c>
      <c r="DE17" s="76">
        <f t="shared" si="240"/>
        <v>248.00000000000003</v>
      </c>
      <c r="DF17" s="76">
        <f t="shared" si="240"/>
        <v>248.00000000000003</v>
      </c>
      <c r="DG17" s="76">
        <f t="shared" si="241"/>
        <v>248.00000000000003</v>
      </c>
      <c r="DH17" s="76">
        <f t="shared" si="241"/>
        <v>248.00000000000003</v>
      </c>
      <c r="DI17" s="76">
        <f t="shared" si="241"/>
        <v>248.00000000000003</v>
      </c>
      <c r="DJ17" s="76">
        <f t="shared" si="241"/>
        <v>248.00000000000003</v>
      </c>
      <c r="DK17" s="76">
        <f t="shared" si="241"/>
        <v>248.00000000000003</v>
      </c>
      <c r="DL17" s="76">
        <f t="shared" si="241"/>
        <v>248.00000000000003</v>
      </c>
      <c r="DM17" s="76">
        <f t="shared" si="241"/>
        <v>248.00000000000003</v>
      </c>
      <c r="DN17" s="76">
        <f t="shared" si="241"/>
        <v>248.00000000000003</v>
      </c>
      <c r="DO17" s="76">
        <f t="shared" si="241"/>
        <v>248.00000000000003</v>
      </c>
      <c r="DP17" s="76">
        <f t="shared" si="241"/>
        <v>248.00000000000003</v>
      </c>
      <c r="DQ17" s="76">
        <f t="shared" si="241"/>
        <v>248.00000000000003</v>
      </c>
      <c r="DR17" s="76">
        <f t="shared" si="241"/>
        <v>248.00000000000003</v>
      </c>
      <c r="DS17" s="79">
        <f t="shared" si="22"/>
        <v>0</v>
      </c>
      <c r="DV17" s="76">
        <f t="shared" si="242"/>
        <v>0</v>
      </c>
      <c r="DW17" s="76">
        <f t="shared" si="242"/>
        <v>0</v>
      </c>
      <c r="DX17" s="76">
        <f t="shared" si="242"/>
        <v>0</v>
      </c>
      <c r="DY17" s="76">
        <f t="shared" si="242"/>
        <v>0</v>
      </c>
      <c r="DZ17" s="76">
        <f t="shared" si="242"/>
        <v>0</v>
      </c>
      <c r="EA17" s="76">
        <f t="shared" si="242"/>
        <v>0</v>
      </c>
      <c r="EB17" s="76">
        <f t="shared" si="242"/>
        <v>0</v>
      </c>
      <c r="EC17" s="76">
        <f t="shared" si="242"/>
        <v>0</v>
      </c>
      <c r="ED17" s="76">
        <f t="shared" si="242"/>
        <v>0</v>
      </c>
      <c r="EE17" s="76">
        <f t="shared" si="242"/>
        <v>0</v>
      </c>
      <c r="EF17" s="76">
        <f t="shared" si="243"/>
        <v>124.00000000000001</v>
      </c>
      <c r="EG17" s="76">
        <f t="shared" si="243"/>
        <v>124.00000000000001</v>
      </c>
      <c r="EH17" s="76">
        <f t="shared" si="243"/>
        <v>124.00000000000001</v>
      </c>
      <c r="EI17" s="76">
        <f t="shared" si="243"/>
        <v>124.00000000000001</v>
      </c>
      <c r="EJ17" s="76">
        <f t="shared" si="243"/>
        <v>124.00000000000001</v>
      </c>
      <c r="EK17" s="76">
        <f t="shared" si="243"/>
        <v>198.40000000000003</v>
      </c>
      <c r="EL17" s="76">
        <f t="shared" si="243"/>
        <v>198.40000000000003</v>
      </c>
      <c r="EM17" s="76">
        <f t="shared" si="243"/>
        <v>198.40000000000003</v>
      </c>
      <c r="EN17" s="76">
        <f t="shared" si="243"/>
        <v>198.40000000000003</v>
      </c>
      <c r="EO17" s="76">
        <f t="shared" si="243"/>
        <v>248.00000000000003</v>
      </c>
      <c r="EP17" s="76">
        <f t="shared" si="244"/>
        <v>248.00000000000003</v>
      </c>
      <c r="EQ17" s="76">
        <f t="shared" si="244"/>
        <v>248.00000000000003</v>
      </c>
      <c r="ER17" s="76">
        <f t="shared" si="244"/>
        <v>248.00000000000003</v>
      </c>
      <c r="ES17" s="76">
        <f t="shared" si="244"/>
        <v>248.00000000000003</v>
      </c>
      <c r="ET17" s="76">
        <f t="shared" si="244"/>
        <v>248.00000000000003</v>
      </c>
      <c r="EU17" s="76">
        <f t="shared" si="244"/>
        <v>248.00000000000003</v>
      </c>
      <c r="EV17" s="76">
        <f t="shared" si="244"/>
        <v>248.00000000000003</v>
      </c>
      <c r="EW17" s="76">
        <f t="shared" si="244"/>
        <v>248.00000000000003</v>
      </c>
      <c r="EX17" s="76">
        <f t="shared" si="244"/>
        <v>248.00000000000003</v>
      </c>
      <c r="EY17" s="76">
        <f t="shared" si="244"/>
        <v>248.00000000000003</v>
      </c>
      <c r="EZ17" s="76">
        <f t="shared" si="245"/>
        <v>248.00000000000003</v>
      </c>
      <c r="FA17" s="76">
        <f t="shared" si="245"/>
        <v>248.00000000000003</v>
      </c>
      <c r="FB17" s="76">
        <f t="shared" si="245"/>
        <v>248.00000000000003</v>
      </c>
      <c r="FC17" s="76">
        <f t="shared" si="245"/>
        <v>248.00000000000003</v>
      </c>
      <c r="FD17" s="76">
        <f t="shared" si="245"/>
        <v>248.00000000000003</v>
      </c>
      <c r="FE17" s="76">
        <f t="shared" si="245"/>
        <v>248.00000000000003</v>
      </c>
      <c r="FF17" s="76">
        <f t="shared" si="245"/>
        <v>248.00000000000003</v>
      </c>
      <c r="FG17" s="76">
        <f t="shared" si="245"/>
        <v>248.00000000000003</v>
      </c>
      <c r="FH17" s="76">
        <f t="shared" si="245"/>
        <v>248.00000000000003</v>
      </c>
      <c r="FI17" s="76">
        <f t="shared" si="245"/>
        <v>248.00000000000003</v>
      </c>
      <c r="FJ17" s="76">
        <f t="shared" si="246"/>
        <v>248.00000000000003</v>
      </c>
      <c r="FK17" s="76">
        <f t="shared" si="246"/>
        <v>248.00000000000003</v>
      </c>
      <c r="FL17" s="76">
        <f t="shared" si="246"/>
        <v>248.00000000000003</v>
      </c>
      <c r="FM17" s="76">
        <f t="shared" si="246"/>
        <v>248.00000000000003</v>
      </c>
      <c r="FN17" s="76">
        <f t="shared" si="246"/>
        <v>248.00000000000003</v>
      </c>
      <c r="FO17" s="76">
        <f t="shared" si="246"/>
        <v>248.00000000000003</v>
      </c>
      <c r="FP17" s="76">
        <f t="shared" si="246"/>
        <v>248.00000000000003</v>
      </c>
      <c r="FQ17" s="76">
        <f t="shared" si="246"/>
        <v>248.00000000000003</v>
      </c>
      <c r="FR17" s="76">
        <f t="shared" si="246"/>
        <v>248.00000000000003</v>
      </c>
      <c r="FS17" s="76">
        <f t="shared" si="246"/>
        <v>248.00000000000003</v>
      </c>
      <c r="FT17" s="76">
        <f t="shared" si="246"/>
        <v>248.00000000000003</v>
      </c>
      <c r="FU17" s="76">
        <f t="shared" si="246"/>
        <v>248.00000000000003</v>
      </c>
      <c r="FV17" s="79">
        <f t="shared" si="73"/>
        <v>0</v>
      </c>
      <c r="FX17" s="76">
        <f t="shared" si="247"/>
        <v>0</v>
      </c>
      <c r="FY17" s="76">
        <f t="shared" si="247"/>
        <v>0</v>
      </c>
      <c r="FZ17" s="76">
        <f t="shared" si="247"/>
        <v>0</v>
      </c>
      <c r="GA17" s="76">
        <f t="shared" si="247"/>
        <v>0</v>
      </c>
      <c r="GB17" s="76">
        <f t="shared" si="247"/>
        <v>0</v>
      </c>
      <c r="GC17" s="76">
        <f t="shared" si="247"/>
        <v>0</v>
      </c>
      <c r="GD17" s="76">
        <f t="shared" si="247"/>
        <v>0</v>
      </c>
      <c r="GE17" s="76">
        <f t="shared" si="247"/>
        <v>0</v>
      </c>
      <c r="GF17" s="76">
        <f t="shared" si="247"/>
        <v>0</v>
      </c>
      <c r="GG17" s="76">
        <f t="shared" si="247"/>
        <v>0</v>
      </c>
      <c r="GH17" s="76">
        <f t="shared" si="248"/>
        <v>0</v>
      </c>
      <c r="GI17" s="76">
        <f t="shared" si="248"/>
        <v>0</v>
      </c>
      <c r="GJ17" s="76">
        <f t="shared" si="248"/>
        <v>0</v>
      </c>
      <c r="GK17" s="76">
        <f t="shared" si="248"/>
        <v>0</v>
      </c>
      <c r="GL17" s="76">
        <f t="shared" si="248"/>
        <v>0</v>
      </c>
      <c r="GM17" s="76">
        <f t="shared" si="248"/>
        <v>0</v>
      </c>
      <c r="GN17" s="76">
        <f t="shared" si="248"/>
        <v>0</v>
      </c>
      <c r="GO17" s="76">
        <f t="shared" si="248"/>
        <v>0</v>
      </c>
      <c r="GP17" s="76">
        <f t="shared" si="248"/>
        <v>0</v>
      </c>
      <c r="GQ17" s="76">
        <f t="shared" si="248"/>
        <v>0</v>
      </c>
      <c r="GR17" s="76">
        <f t="shared" si="249"/>
        <v>0</v>
      </c>
      <c r="GS17" s="76">
        <f t="shared" si="249"/>
        <v>0</v>
      </c>
      <c r="GT17" s="76">
        <f t="shared" si="249"/>
        <v>0</v>
      </c>
      <c r="GU17" s="76">
        <f t="shared" si="249"/>
        <v>0</v>
      </c>
      <c r="GV17" s="76">
        <f t="shared" si="249"/>
        <v>0</v>
      </c>
      <c r="GW17" s="76">
        <f t="shared" si="249"/>
        <v>0</v>
      </c>
      <c r="GX17" s="76">
        <f t="shared" si="249"/>
        <v>0</v>
      </c>
      <c r="GY17" s="76">
        <f t="shared" si="249"/>
        <v>0</v>
      </c>
      <c r="GZ17" s="76">
        <f t="shared" si="249"/>
        <v>0</v>
      </c>
      <c r="HA17" s="76">
        <f t="shared" si="249"/>
        <v>0</v>
      </c>
      <c r="HB17" s="76">
        <f t="shared" si="250"/>
        <v>0</v>
      </c>
      <c r="HC17" s="76">
        <f t="shared" si="250"/>
        <v>0</v>
      </c>
      <c r="HD17" s="76">
        <f t="shared" si="250"/>
        <v>0</v>
      </c>
      <c r="HE17" s="76">
        <f t="shared" si="250"/>
        <v>0</v>
      </c>
      <c r="HF17" s="76">
        <f t="shared" si="250"/>
        <v>0</v>
      </c>
      <c r="HG17" s="76">
        <f t="shared" si="250"/>
        <v>0</v>
      </c>
      <c r="HH17" s="76">
        <f t="shared" si="250"/>
        <v>0</v>
      </c>
      <c r="HI17" s="76">
        <f t="shared" si="250"/>
        <v>0</v>
      </c>
      <c r="HJ17" s="76">
        <f t="shared" si="250"/>
        <v>0</v>
      </c>
      <c r="HK17" s="76">
        <f t="shared" si="250"/>
        <v>0</v>
      </c>
      <c r="HL17" s="76">
        <f t="shared" si="251"/>
        <v>0</v>
      </c>
      <c r="HM17" s="76">
        <f t="shared" si="251"/>
        <v>0</v>
      </c>
      <c r="HN17" s="76">
        <f t="shared" si="251"/>
        <v>0</v>
      </c>
      <c r="HO17" s="76">
        <f t="shared" si="251"/>
        <v>0</v>
      </c>
      <c r="HP17" s="76">
        <f t="shared" si="251"/>
        <v>0</v>
      </c>
      <c r="HQ17" s="76">
        <f t="shared" si="251"/>
        <v>0</v>
      </c>
      <c r="HR17" s="76">
        <f t="shared" si="251"/>
        <v>0</v>
      </c>
      <c r="HS17" s="76">
        <f t="shared" si="251"/>
        <v>0</v>
      </c>
      <c r="HT17" s="76">
        <f t="shared" si="251"/>
        <v>0</v>
      </c>
      <c r="HU17" s="76">
        <f t="shared" si="251"/>
        <v>0</v>
      </c>
      <c r="HV17" s="76">
        <f t="shared" si="251"/>
        <v>0</v>
      </c>
      <c r="HW17" s="76">
        <f t="shared" si="251"/>
        <v>0</v>
      </c>
      <c r="HX17" s="79">
        <f t="shared" si="124"/>
        <v>0</v>
      </c>
    </row>
    <row r="18" spans="1:232" ht="30" outlineLevel="1">
      <c r="A18" s="39" t="str">
        <f t="shared" si="231"/>
        <v/>
      </c>
      <c r="B18" s="199"/>
      <c r="C18" s="42"/>
      <c r="D18" s="204"/>
      <c r="E18" s="204"/>
      <c r="F18" s="204"/>
      <c r="G18" s="204"/>
      <c r="H18" s="204"/>
      <c r="I18" s="32"/>
      <c r="J18" s="32"/>
      <c r="K18" s="32"/>
      <c r="L18" s="32"/>
      <c r="M18" s="175" t="s">
        <v>232</v>
      </c>
      <c r="N18" s="32"/>
      <c r="O18" s="32"/>
      <c r="P18" s="32"/>
      <c r="Q18" s="32"/>
      <c r="R18" s="32"/>
      <c r="S18" s="32"/>
      <c r="T18" s="32"/>
      <c r="U18" s="32"/>
      <c r="V18" s="32" t="s">
        <v>15</v>
      </c>
      <c r="W18" s="32"/>
      <c r="X18" s="32"/>
      <c r="Y18" s="32"/>
      <c r="Z18" s="175"/>
      <c r="AA18" s="208" t="s">
        <v>34</v>
      </c>
      <c r="AB18" s="178">
        <v>44377</v>
      </c>
      <c r="AC18" s="178">
        <v>44390</v>
      </c>
      <c r="AD18" s="179" t="s">
        <v>131</v>
      </c>
      <c r="AE18" s="185">
        <v>6.8888888888888893</v>
      </c>
      <c r="AF18" s="185">
        <v>6.8888888888888893</v>
      </c>
      <c r="AG18" s="185">
        <v>6.8888888888888893</v>
      </c>
      <c r="AH18" s="185">
        <v>20.666666666666668</v>
      </c>
      <c r="AI18" s="185">
        <v>20.666666666666668</v>
      </c>
      <c r="AJ18" s="185">
        <v>20.666666666666668</v>
      </c>
      <c r="AK18" s="185">
        <v>20.666666666666668</v>
      </c>
      <c r="AL18" s="185">
        <v>20.666666666666668</v>
      </c>
      <c r="AM18" s="186">
        <f t="shared" si="252"/>
        <v>124.00000000000001</v>
      </c>
      <c r="AN18" s="28">
        <f t="shared" si="253"/>
        <v>86.800000000000011</v>
      </c>
      <c r="AO18" s="28">
        <f t="shared" si="254"/>
        <v>0</v>
      </c>
      <c r="AP18" s="118">
        <f t="shared" si="233"/>
        <v>0.7</v>
      </c>
      <c r="AQ18" s="29">
        <f t="shared" si="234"/>
        <v>0</v>
      </c>
      <c r="AR18" s="43">
        <f t="shared" si="255"/>
        <v>-0.7</v>
      </c>
      <c r="AS18" s="46" t="s">
        <v>98</v>
      </c>
      <c r="AT18" s="30">
        <f t="shared" si="235"/>
        <v>44377</v>
      </c>
      <c r="AU18" s="30">
        <v>44423</v>
      </c>
      <c r="AV18" s="47" t="s">
        <v>140</v>
      </c>
      <c r="AW18" s="49" t="s">
        <v>103</v>
      </c>
      <c r="AX18" s="30">
        <v>44469</v>
      </c>
      <c r="AY18" s="30">
        <v>44454</v>
      </c>
      <c r="AZ18" s="47" t="s">
        <v>140</v>
      </c>
      <c r="BA18" s="49" t="s">
        <v>109</v>
      </c>
      <c r="BB18" s="30">
        <f t="shared" si="236"/>
        <v>44390</v>
      </c>
      <c r="BC18" s="30">
        <v>44484</v>
      </c>
      <c r="BD18" s="47" t="s">
        <v>140</v>
      </c>
      <c r="BE18" s="73"/>
      <c r="BF18" s="18"/>
      <c r="BG18" s="18"/>
      <c r="BH18" s="47" t="s">
        <v>140</v>
      </c>
      <c r="BI18" s="74"/>
      <c r="BJ18" s="18"/>
      <c r="BK18" s="18"/>
      <c r="BL18" s="47" t="s">
        <v>140</v>
      </c>
      <c r="BM18" s="74"/>
      <c r="BN18" s="18"/>
      <c r="BO18" s="18"/>
      <c r="BP18" s="47" t="s">
        <v>140</v>
      </c>
      <c r="BR18" s="5">
        <f t="shared" si="127"/>
        <v>6</v>
      </c>
      <c r="BS18" s="76">
        <f t="shared" si="237"/>
        <v>0</v>
      </c>
      <c r="BT18" s="76">
        <f t="shared" si="237"/>
        <v>0</v>
      </c>
      <c r="BU18" s="76">
        <f t="shared" si="237"/>
        <v>0</v>
      </c>
      <c r="BV18" s="76">
        <f t="shared" si="237"/>
        <v>0</v>
      </c>
      <c r="BW18" s="76">
        <f t="shared" si="237"/>
        <v>62.000000000000007</v>
      </c>
      <c r="BX18" s="76">
        <f t="shared" si="237"/>
        <v>62.000000000000007</v>
      </c>
      <c r="BY18" s="76">
        <f t="shared" si="237"/>
        <v>86.800000000000011</v>
      </c>
      <c r="BZ18" s="76">
        <f t="shared" si="237"/>
        <v>86.800000000000011</v>
      </c>
      <c r="CA18" s="76">
        <f t="shared" si="237"/>
        <v>86.800000000000011</v>
      </c>
      <c r="CB18" s="76">
        <f t="shared" si="237"/>
        <v>86.800000000000011</v>
      </c>
      <c r="CC18" s="76">
        <f t="shared" si="238"/>
        <v>86.800000000000011</v>
      </c>
      <c r="CD18" s="76">
        <f t="shared" si="238"/>
        <v>86.800000000000011</v>
      </c>
      <c r="CE18" s="76">
        <f t="shared" si="238"/>
        <v>86.800000000000011</v>
      </c>
      <c r="CF18" s="76">
        <f t="shared" si="238"/>
        <v>86.800000000000011</v>
      </c>
      <c r="CG18" s="76">
        <f t="shared" si="238"/>
        <v>86.800000000000011</v>
      </c>
      <c r="CH18" s="76">
        <f t="shared" si="238"/>
        <v>86.800000000000011</v>
      </c>
      <c r="CI18" s="76">
        <f t="shared" si="238"/>
        <v>86.800000000000011</v>
      </c>
      <c r="CJ18" s="76">
        <f t="shared" si="238"/>
        <v>124.00000000000001</v>
      </c>
      <c r="CK18" s="76">
        <f t="shared" si="238"/>
        <v>124.00000000000001</v>
      </c>
      <c r="CL18" s="76">
        <f t="shared" si="238"/>
        <v>124.00000000000001</v>
      </c>
      <c r="CM18" s="76">
        <f t="shared" si="239"/>
        <v>124.00000000000001</v>
      </c>
      <c r="CN18" s="76">
        <f t="shared" si="239"/>
        <v>124.00000000000001</v>
      </c>
      <c r="CO18" s="76">
        <f t="shared" si="239"/>
        <v>124.00000000000001</v>
      </c>
      <c r="CP18" s="76">
        <f t="shared" si="239"/>
        <v>124.00000000000001</v>
      </c>
      <c r="CQ18" s="76">
        <f t="shared" si="239"/>
        <v>124.00000000000001</v>
      </c>
      <c r="CR18" s="76">
        <f t="shared" si="239"/>
        <v>124.00000000000001</v>
      </c>
      <c r="CS18" s="76">
        <f t="shared" si="239"/>
        <v>124.00000000000001</v>
      </c>
      <c r="CT18" s="76">
        <f t="shared" si="239"/>
        <v>124.00000000000001</v>
      </c>
      <c r="CU18" s="76">
        <f t="shared" si="239"/>
        <v>124.00000000000001</v>
      </c>
      <c r="CV18" s="76">
        <f t="shared" si="239"/>
        <v>124.00000000000001</v>
      </c>
      <c r="CW18" s="76">
        <f t="shared" si="240"/>
        <v>124.00000000000001</v>
      </c>
      <c r="CX18" s="76">
        <f t="shared" si="240"/>
        <v>124.00000000000001</v>
      </c>
      <c r="CY18" s="76">
        <f t="shared" si="240"/>
        <v>124.00000000000001</v>
      </c>
      <c r="CZ18" s="76">
        <f t="shared" si="240"/>
        <v>124.00000000000001</v>
      </c>
      <c r="DA18" s="76">
        <f t="shared" si="240"/>
        <v>124.00000000000001</v>
      </c>
      <c r="DB18" s="76">
        <f t="shared" si="240"/>
        <v>124.00000000000001</v>
      </c>
      <c r="DC18" s="76">
        <f t="shared" si="240"/>
        <v>124.00000000000001</v>
      </c>
      <c r="DD18" s="76">
        <f t="shared" si="240"/>
        <v>124.00000000000001</v>
      </c>
      <c r="DE18" s="76">
        <f t="shared" si="240"/>
        <v>124.00000000000001</v>
      </c>
      <c r="DF18" s="76">
        <f t="shared" si="240"/>
        <v>124.00000000000001</v>
      </c>
      <c r="DG18" s="76">
        <f t="shared" si="241"/>
        <v>124.00000000000001</v>
      </c>
      <c r="DH18" s="76">
        <f t="shared" si="241"/>
        <v>124.00000000000001</v>
      </c>
      <c r="DI18" s="76">
        <f t="shared" si="241"/>
        <v>124.00000000000001</v>
      </c>
      <c r="DJ18" s="76">
        <f t="shared" si="241"/>
        <v>124.00000000000001</v>
      </c>
      <c r="DK18" s="76">
        <f t="shared" si="241"/>
        <v>124.00000000000001</v>
      </c>
      <c r="DL18" s="76">
        <f t="shared" si="241"/>
        <v>124.00000000000001</v>
      </c>
      <c r="DM18" s="76">
        <f t="shared" si="241"/>
        <v>124.00000000000001</v>
      </c>
      <c r="DN18" s="76">
        <f t="shared" si="241"/>
        <v>124.00000000000001</v>
      </c>
      <c r="DO18" s="76">
        <f t="shared" si="241"/>
        <v>124.00000000000001</v>
      </c>
      <c r="DP18" s="76">
        <f t="shared" si="241"/>
        <v>124.00000000000001</v>
      </c>
      <c r="DQ18" s="76">
        <f t="shared" si="241"/>
        <v>124.00000000000001</v>
      </c>
      <c r="DR18" s="76">
        <f t="shared" si="241"/>
        <v>124.00000000000001</v>
      </c>
      <c r="DS18" s="79">
        <f t="shared" si="22"/>
        <v>0</v>
      </c>
      <c r="DV18" s="76">
        <f t="shared" si="242"/>
        <v>0</v>
      </c>
      <c r="DW18" s="76">
        <f t="shared" si="242"/>
        <v>0</v>
      </c>
      <c r="DX18" s="76">
        <f t="shared" si="242"/>
        <v>0</v>
      </c>
      <c r="DY18" s="76">
        <f t="shared" si="242"/>
        <v>0</v>
      </c>
      <c r="DZ18" s="76">
        <f t="shared" si="242"/>
        <v>0</v>
      </c>
      <c r="EA18" s="76">
        <f t="shared" si="242"/>
        <v>0</v>
      </c>
      <c r="EB18" s="76">
        <f t="shared" si="242"/>
        <v>0</v>
      </c>
      <c r="EC18" s="76">
        <f t="shared" si="242"/>
        <v>0</v>
      </c>
      <c r="ED18" s="76">
        <f t="shared" si="242"/>
        <v>0</v>
      </c>
      <c r="EE18" s="76">
        <f t="shared" si="242"/>
        <v>0</v>
      </c>
      <c r="EF18" s="76">
        <f t="shared" si="243"/>
        <v>62.000000000000007</v>
      </c>
      <c r="EG18" s="76">
        <f t="shared" si="243"/>
        <v>62.000000000000007</v>
      </c>
      <c r="EH18" s="76">
        <f t="shared" si="243"/>
        <v>62.000000000000007</v>
      </c>
      <c r="EI18" s="76">
        <f t="shared" si="243"/>
        <v>62.000000000000007</v>
      </c>
      <c r="EJ18" s="76">
        <f t="shared" si="243"/>
        <v>62.000000000000007</v>
      </c>
      <c r="EK18" s="76">
        <f t="shared" si="243"/>
        <v>99.200000000000017</v>
      </c>
      <c r="EL18" s="76">
        <f t="shared" si="243"/>
        <v>99.200000000000017</v>
      </c>
      <c r="EM18" s="76">
        <f t="shared" si="243"/>
        <v>99.200000000000017</v>
      </c>
      <c r="EN18" s="76">
        <f t="shared" si="243"/>
        <v>99.200000000000017</v>
      </c>
      <c r="EO18" s="76">
        <f t="shared" si="243"/>
        <v>124.00000000000001</v>
      </c>
      <c r="EP18" s="76">
        <f t="shared" si="244"/>
        <v>124.00000000000001</v>
      </c>
      <c r="EQ18" s="76">
        <f t="shared" si="244"/>
        <v>124.00000000000001</v>
      </c>
      <c r="ER18" s="76">
        <f t="shared" si="244"/>
        <v>124.00000000000001</v>
      </c>
      <c r="ES18" s="76">
        <f t="shared" si="244"/>
        <v>124.00000000000001</v>
      </c>
      <c r="ET18" s="76">
        <f t="shared" si="244"/>
        <v>124.00000000000001</v>
      </c>
      <c r="EU18" s="76">
        <f t="shared" si="244"/>
        <v>124.00000000000001</v>
      </c>
      <c r="EV18" s="76">
        <f t="shared" si="244"/>
        <v>124.00000000000001</v>
      </c>
      <c r="EW18" s="76">
        <f t="shared" si="244"/>
        <v>124.00000000000001</v>
      </c>
      <c r="EX18" s="76">
        <f t="shared" si="244"/>
        <v>124.00000000000001</v>
      </c>
      <c r="EY18" s="76">
        <f t="shared" si="244"/>
        <v>124.00000000000001</v>
      </c>
      <c r="EZ18" s="76">
        <f t="shared" si="245"/>
        <v>124.00000000000001</v>
      </c>
      <c r="FA18" s="76">
        <f t="shared" si="245"/>
        <v>124.00000000000001</v>
      </c>
      <c r="FB18" s="76">
        <f t="shared" si="245"/>
        <v>124.00000000000001</v>
      </c>
      <c r="FC18" s="76">
        <f t="shared" si="245"/>
        <v>124.00000000000001</v>
      </c>
      <c r="FD18" s="76">
        <f t="shared" si="245"/>
        <v>124.00000000000001</v>
      </c>
      <c r="FE18" s="76">
        <f t="shared" si="245"/>
        <v>124.00000000000001</v>
      </c>
      <c r="FF18" s="76">
        <f t="shared" si="245"/>
        <v>124.00000000000001</v>
      </c>
      <c r="FG18" s="76">
        <f t="shared" si="245"/>
        <v>124.00000000000001</v>
      </c>
      <c r="FH18" s="76">
        <f t="shared" si="245"/>
        <v>124.00000000000001</v>
      </c>
      <c r="FI18" s="76">
        <f t="shared" si="245"/>
        <v>124.00000000000001</v>
      </c>
      <c r="FJ18" s="76">
        <f t="shared" si="246"/>
        <v>124.00000000000001</v>
      </c>
      <c r="FK18" s="76">
        <f t="shared" si="246"/>
        <v>124.00000000000001</v>
      </c>
      <c r="FL18" s="76">
        <f t="shared" si="246"/>
        <v>124.00000000000001</v>
      </c>
      <c r="FM18" s="76">
        <f t="shared" si="246"/>
        <v>124.00000000000001</v>
      </c>
      <c r="FN18" s="76">
        <f t="shared" si="246"/>
        <v>124.00000000000001</v>
      </c>
      <c r="FO18" s="76">
        <f t="shared" si="246"/>
        <v>124.00000000000001</v>
      </c>
      <c r="FP18" s="76">
        <f t="shared" si="246"/>
        <v>124.00000000000001</v>
      </c>
      <c r="FQ18" s="76">
        <f t="shared" si="246"/>
        <v>124.00000000000001</v>
      </c>
      <c r="FR18" s="76">
        <f t="shared" si="246"/>
        <v>124.00000000000001</v>
      </c>
      <c r="FS18" s="76">
        <f t="shared" si="246"/>
        <v>124.00000000000001</v>
      </c>
      <c r="FT18" s="76">
        <f t="shared" si="246"/>
        <v>124.00000000000001</v>
      </c>
      <c r="FU18" s="76">
        <f t="shared" si="246"/>
        <v>124.00000000000001</v>
      </c>
      <c r="FV18" s="79">
        <f t="shared" si="73"/>
        <v>0</v>
      </c>
      <c r="FX18" s="76">
        <f t="shared" si="247"/>
        <v>0</v>
      </c>
      <c r="FY18" s="76">
        <f t="shared" si="247"/>
        <v>0</v>
      </c>
      <c r="FZ18" s="76">
        <f t="shared" si="247"/>
        <v>0</v>
      </c>
      <c r="GA18" s="76">
        <f t="shared" si="247"/>
        <v>0</v>
      </c>
      <c r="GB18" s="76">
        <f t="shared" si="247"/>
        <v>0</v>
      </c>
      <c r="GC18" s="76">
        <f t="shared" si="247"/>
        <v>0</v>
      </c>
      <c r="GD18" s="76">
        <f t="shared" si="247"/>
        <v>0</v>
      </c>
      <c r="GE18" s="76">
        <f t="shared" si="247"/>
        <v>0</v>
      </c>
      <c r="GF18" s="76">
        <f t="shared" si="247"/>
        <v>0</v>
      </c>
      <c r="GG18" s="76">
        <f t="shared" si="247"/>
        <v>0</v>
      </c>
      <c r="GH18" s="76">
        <f t="shared" si="248"/>
        <v>0</v>
      </c>
      <c r="GI18" s="76">
        <f t="shared" si="248"/>
        <v>0</v>
      </c>
      <c r="GJ18" s="76">
        <f t="shared" si="248"/>
        <v>0</v>
      </c>
      <c r="GK18" s="76">
        <f t="shared" si="248"/>
        <v>0</v>
      </c>
      <c r="GL18" s="76">
        <f t="shared" si="248"/>
        <v>0</v>
      </c>
      <c r="GM18" s="76">
        <f t="shared" si="248"/>
        <v>0</v>
      </c>
      <c r="GN18" s="76">
        <f t="shared" si="248"/>
        <v>0</v>
      </c>
      <c r="GO18" s="76">
        <f t="shared" si="248"/>
        <v>0</v>
      </c>
      <c r="GP18" s="76">
        <f t="shared" si="248"/>
        <v>0</v>
      </c>
      <c r="GQ18" s="76">
        <f t="shared" si="248"/>
        <v>0</v>
      </c>
      <c r="GR18" s="76">
        <f t="shared" si="249"/>
        <v>0</v>
      </c>
      <c r="GS18" s="76">
        <f t="shared" si="249"/>
        <v>0</v>
      </c>
      <c r="GT18" s="76">
        <f t="shared" si="249"/>
        <v>0</v>
      </c>
      <c r="GU18" s="76">
        <f t="shared" si="249"/>
        <v>0</v>
      </c>
      <c r="GV18" s="76">
        <f t="shared" si="249"/>
        <v>0</v>
      </c>
      <c r="GW18" s="76">
        <f t="shared" si="249"/>
        <v>0</v>
      </c>
      <c r="GX18" s="76">
        <f t="shared" si="249"/>
        <v>0</v>
      </c>
      <c r="GY18" s="76">
        <f t="shared" si="249"/>
        <v>0</v>
      </c>
      <c r="GZ18" s="76">
        <f t="shared" si="249"/>
        <v>0</v>
      </c>
      <c r="HA18" s="76">
        <f t="shared" si="249"/>
        <v>0</v>
      </c>
      <c r="HB18" s="76">
        <f t="shared" si="250"/>
        <v>0</v>
      </c>
      <c r="HC18" s="76">
        <f t="shared" si="250"/>
        <v>0</v>
      </c>
      <c r="HD18" s="76">
        <f t="shared" si="250"/>
        <v>0</v>
      </c>
      <c r="HE18" s="76">
        <f t="shared" si="250"/>
        <v>0</v>
      </c>
      <c r="HF18" s="76">
        <f t="shared" si="250"/>
        <v>0</v>
      </c>
      <c r="HG18" s="76">
        <f t="shared" si="250"/>
        <v>0</v>
      </c>
      <c r="HH18" s="76">
        <f t="shared" si="250"/>
        <v>0</v>
      </c>
      <c r="HI18" s="76">
        <f t="shared" si="250"/>
        <v>0</v>
      </c>
      <c r="HJ18" s="76">
        <f t="shared" si="250"/>
        <v>0</v>
      </c>
      <c r="HK18" s="76">
        <f t="shared" si="250"/>
        <v>0</v>
      </c>
      <c r="HL18" s="76">
        <f t="shared" si="251"/>
        <v>0</v>
      </c>
      <c r="HM18" s="76">
        <f t="shared" si="251"/>
        <v>0</v>
      </c>
      <c r="HN18" s="76">
        <f t="shared" si="251"/>
        <v>0</v>
      </c>
      <c r="HO18" s="76">
        <f t="shared" si="251"/>
        <v>0</v>
      </c>
      <c r="HP18" s="76">
        <f t="shared" si="251"/>
        <v>0</v>
      </c>
      <c r="HQ18" s="76">
        <f t="shared" si="251"/>
        <v>0</v>
      </c>
      <c r="HR18" s="76">
        <f t="shared" si="251"/>
        <v>0</v>
      </c>
      <c r="HS18" s="76">
        <f t="shared" si="251"/>
        <v>0</v>
      </c>
      <c r="HT18" s="76">
        <f t="shared" si="251"/>
        <v>0</v>
      </c>
      <c r="HU18" s="76">
        <f t="shared" si="251"/>
        <v>0</v>
      </c>
      <c r="HV18" s="76">
        <f t="shared" si="251"/>
        <v>0</v>
      </c>
      <c r="HW18" s="76">
        <f t="shared" si="251"/>
        <v>0</v>
      </c>
      <c r="HX18" s="79">
        <f t="shared" si="124"/>
        <v>0</v>
      </c>
    </row>
    <row r="19" spans="1:232" ht="30" outlineLevel="1">
      <c r="A19" s="39" t="str">
        <f t="shared" si="231"/>
        <v/>
      </c>
      <c r="B19" s="199"/>
      <c r="C19" s="42"/>
      <c r="D19" s="204"/>
      <c r="E19" s="204"/>
      <c r="F19" s="204"/>
      <c r="G19" s="204"/>
      <c r="H19" s="204"/>
      <c r="I19" s="32"/>
      <c r="J19" s="32"/>
      <c r="K19" s="32"/>
      <c r="L19" s="32"/>
      <c r="M19" s="175" t="s">
        <v>215</v>
      </c>
      <c r="N19" s="32"/>
      <c r="O19" s="32"/>
      <c r="P19" s="32"/>
      <c r="Q19" s="32"/>
      <c r="R19" s="32"/>
      <c r="S19" s="32"/>
      <c r="T19" s="32"/>
      <c r="U19" s="32"/>
      <c r="V19" s="32" t="s">
        <v>15</v>
      </c>
      <c r="W19" s="32"/>
      <c r="X19" s="32"/>
      <c r="Y19" s="32"/>
      <c r="Z19" s="175"/>
      <c r="AA19" s="208" t="s">
        <v>36</v>
      </c>
      <c r="AB19" s="178">
        <v>44377</v>
      </c>
      <c r="AC19" s="178">
        <v>44389</v>
      </c>
      <c r="AD19" s="179" t="s">
        <v>131</v>
      </c>
      <c r="AE19" s="185">
        <v>0.44444444444444442</v>
      </c>
      <c r="AF19" s="185">
        <v>0.44444444444444442</v>
      </c>
      <c r="AG19" s="185">
        <v>0.44444444444444442</v>
      </c>
      <c r="AH19" s="185">
        <v>1.3333333333333333</v>
      </c>
      <c r="AI19" s="185">
        <v>1.3333333333333333</v>
      </c>
      <c r="AJ19" s="185">
        <v>1.3333333333333333</v>
      </c>
      <c r="AK19" s="185">
        <v>1.3333333333333333</v>
      </c>
      <c r="AL19" s="185">
        <v>1.3333333333333333</v>
      </c>
      <c r="AM19" s="186">
        <f t="shared" si="252"/>
        <v>7.9999999999999991</v>
      </c>
      <c r="AN19" s="28">
        <f t="shared" si="253"/>
        <v>5.5999999999999988</v>
      </c>
      <c r="AO19" s="28">
        <f t="shared" si="254"/>
        <v>0</v>
      </c>
      <c r="AP19" s="118">
        <f t="shared" si="233"/>
        <v>0.7</v>
      </c>
      <c r="AQ19" s="29">
        <f t="shared" si="234"/>
        <v>0</v>
      </c>
      <c r="AR19" s="43">
        <f t="shared" si="255"/>
        <v>-0.7</v>
      </c>
      <c r="AS19" s="46" t="s">
        <v>98</v>
      </c>
      <c r="AT19" s="30">
        <f t="shared" si="235"/>
        <v>44377</v>
      </c>
      <c r="AU19" s="30">
        <v>44423</v>
      </c>
      <c r="AV19" s="47" t="s">
        <v>140</v>
      </c>
      <c r="AW19" s="49" t="s">
        <v>103</v>
      </c>
      <c r="AX19" s="30">
        <v>44469</v>
      </c>
      <c r="AY19" s="30">
        <v>44454</v>
      </c>
      <c r="AZ19" s="47" t="s">
        <v>140</v>
      </c>
      <c r="BA19" s="49" t="s">
        <v>109</v>
      </c>
      <c r="BB19" s="30">
        <f t="shared" si="236"/>
        <v>44389</v>
      </c>
      <c r="BC19" s="30">
        <v>44484</v>
      </c>
      <c r="BD19" s="47" t="s">
        <v>140</v>
      </c>
      <c r="BE19" s="73"/>
      <c r="BF19" s="18"/>
      <c r="BG19" s="18"/>
      <c r="BH19" s="47" t="s">
        <v>140</v>
      </c>
      <c r="BI19" s="74"/>
      <c r="BJ19" s="18"/>
      <c r="BK19" s="18"/>
      <c r="BL19" s="47" t="s">
        <v>140</v>
      </c>
      <c r="BM19" s="74"/>
      <c r="BN19" s="18"/>
      <c r="BO19" s="18"/>
      <c r="BP19" s="47" t="s">
        <v>140</v>
      </c>
      <c r="BR19" s="5">
        <f t="shared" si="127"/>
        <v>7</v>
      </c>
      <c r="BS19" s="76">
        <f t="shared" si="237"/>
        <v>0</v>
      </c>
      <c r="BT19" s="76">
        <f t="shared" si="237"/>
        <v>0</v>
      </c>
      <c r="BU19" s="76">
        <f t="shared" si="237"/>
        <v>0</v>
      </c>
      <c r="BV19" s="76">
        <f t="shared" si="237"/>
        <v>0</v>
      </c>
      <c r="BW19" s="76">
        <f t="shared" si="237"/>
        <v>3.9999999999999996</v>
      </c>
      <c r="BX19" s="76">
        <f t="shared" si="237"/>
        <v>3.9999999999999996</v>
      </c>
      <c r="BY19" s="76">
        <f t="shared" si="237"/>
        <v>5.5999999999999988</v>
      </c>
      <c r="BZ19" s="76">
        <f t="shared" si="237"/>
        <v>5.5999999999999988</v>
      </c>
      <c r="CA19" s="76">
        <f t="shared" si="237"/>
        <v>5.5999999999999988</v>
      </c>
      <c r="CB19" s="76">
        <f t="shared" si="237"/>
        <v>5.5999999999999988</v>
      </c>
      <c r="CC19" s="76">
        <f t="shared" si="238"/>
        <v>5.5999999999999988</v>
      </c>
      <c r="CD19" s="76">
        <f t="shared" si="238"/>
        <v>5.5999999999999988</v>
      </c>
      <c r="CE19" s="76">
        <f t="shared" si="238"/>
        <v>5.5999999999999988</v>
      </c>
      <c r="CF19" s="76">
        <f t="shared" si="238"/>
        <v>5.5999999999999988</v>
      </c>
      <c r="CG19" s="76">
        <f t="shared" si="238"/>
        <v>5.5999999999999988</v>
      </c>
      <c r="CH19" s="76">
        <f t="shared" si="238"/>
        <v>5.5999999999999988</v>
      </c>
      <c r="CI19" s="76">
        <f t="shared" si="238"/>
        <v>5.5999999999999988</v>
      </c>
      <c r="CJ19" s="76">
        <f t="shared" si="238"/>
        <v>7.9999999999999991</v>
      </c>
      <c r="CK19" s="76">
        <f t="shared" si="238"/>
        <v>7.9999999999999991</v>
      </c>
      <c r="CL19" s="76">
        <f t="shared" si="238"/>
        <v>7.9999999999999991</v>
      </c>
      <c r="CM19" s="76">
        <f t="shared" si="239"/>
        <v>7.9999999999999991</v>
      </c>
      <c r="CN19" s="76">
        <f t="shared" si="239"/>
        <v>7.9999999999999991</v>
      </c>
      <c r="CO19" s="76">
        <f t="shared" si="239"/>
        <v>7.9999999999999991</v>
      </c>
      <c r="CP19" s="76">
        <f t="shared" si="239"/>
        <v>7.9999999999999991</v>
      </c>
      <c r="CQ19" s="76">
        <f t="shared" si="239"/>
        <v>7.9999999999999991</v>
      </c>
      <c r="CR19" s="76">
        <f t="shared" si="239"/>
        <v>7.9999999999999991</v>
      </c>
      <c r="CS19" s="76">
        <f t="shared" si="239"/>
        <v>7.9999999999999991</v>
      </c>
      <c r="CT19" s="76">
        <f t="shared" si="239"/>
        <v>7.9999999999999991</v>
      </c>
      <c r="CU19" s="76">
        <f t="shared" si="239"/>
        <v>7.9999999999999991</v>
      </c>
      <c r="CV19" s="76">
        <f t="shared" si="239"/>
        <v>7.9999999999999991</v>
      </c>
      <c r="CW19" s="76">
        <f t="shared" si="240"/>
        <v>7.9999999999999991</v>
      </c>
      <c r="CX19" s="76">
        <f t="shared" si="240"/>
        <v>7.9999999999999991</v>
      </c>
      <c r="CY19" s="76">
        <f t="shared" si="240"/>
        <v>7.9999999999999991</v>
      </c>
      <c r="CZ19" s="76">
        <f t="shared" si="240"/>
        <v>7.9999999999999991</v>
      </c>
      <c r="DA19" s="76">
        <f t="shared" si="240"/>
        <v>7.9999999999999991</v>
      </c>
      <c r="DB19" s="76">
        <f t="shared" si="240"/>
        <v>7.9999999999999991</v>
      </c>
      <c r="DC19" s="76">
        <f t="shared" si="240"/>
        <v>7.9999999999999991</v>
      </c>
      <c r="DD19" s="76">
        <f t="shared" si="240"/>
        <v>7.9999999999999991</v>
      </c>
      <c r="DE19" s="76">
        <f t="shared" si="240"/>
        <v>7.9999999999999991</v>
      </c>
      <c r="DF19" s="76">
        <f t="shared" si="240"/>
        <v>7.9999999999999991</v>
      </c>
      <c r="DG19" s="76">
        <f t="shared" si="241"/>
        <v>7.9999999999999991</v>
      </c>
      <c r="DH19" s="76">
        <f t="shared" si="241"/>
        <v>7.9999999999999991</v>
      </c>
      <c r="DI19" s="76">
        <f t="shared" si="241"/>
        <v>7.9999999999999991</v>
      </c>
      <c r="DJ19" s="76">
        <f t="shared" si="241"/>
        <v>7.9999999999999991</v>
      </c>
      <c r="DK19" s="76">
        <f t="shared" si="241"/>
        <v>7.9999999999999991</v>
      </c>
      <c r="DL19" s="76">
        <f t="shared" si="241"/>
        <v>7.9999999999999991</v>
      </c>
      <c r="DM19" s="76">
        <f t="shared" si="241"/>
        <v>7.9999999999999991</v>
      </c>
      <c r="DN19" s="76">
        <f t="shared" si="241"/>
        <v>7.9999999999999991</v>
      </c>
      <c r="DO19" s="76">
        <f t="shared" si="241"/>
        <v>7.9999999999999991</v>
      </c>
      <c r="DP19" s="76">
        <f t="shared" si="241"/>
        <v>7.9999999999999991</v>
      </c>
      <c r="DQ19" s="76">
        <f t="shared" si="241"/>
        <v>7.9999999999999991</v>
      </c>
      <c r="DR19" s="76">
        <f t="shared" si="241"/>
        <v>7.9999999999999991</v>
      </c>
      <c r="DS19" s="79">
        <f t="shared" si="22"/>
        <v>0</v>
      </c>
      <c r="DV19" s="76">
        <f t="shared" si="242"/>
        <v>0</v>
      </c>
      <c r="DW19" s="76">
        <f t="shared" si="242"/>
        <v>0</v>
      </c>
      <c r="DX19" s="76">
        <f t="shared" si="242"/>
        <v>0</v>
      </c>
      <c r="DY19" s="76">
        <f t="shared" si="242"/>
        <v>0</v>
      </c>
      <c r="DZ19" s="76">
        <f t="shared" si="242"/>
        <v>0</v>
      </c>
      <c r="EA19" s="76">
        <f t="shared" si="242"/>
        <v>0</v>
      </c>
      <c r="EB19" s="76">
        <f t="shared" si="242"/>
        <v>0</v>
      </c>
      <c r="EC19" s="76">
        <f t="shared" si="242"/>
        <v>0</v>
      </c>
      <c r="ED19" s="76">
        <f t="shared" si="242"/>
        <v>0</v>
      </c>
      <c r="EE19" s="76">
        <f t="shared" si="242"/>
        <v>0</v>
      </c>
      <c r="EF19" s="76">
        <f t="shared" si="243"/>
        <v>3.9999999999999996</v>
      </c>
      <c r="EG19" s="76">
        <f t="shared" si="243"/>
        <v>3.9999999999999996</v>
      </c>
      <c r="EH19" s="76">
        <f t="shared" si="243"/>
        <v>3.9999999999999996</v>
      </c>
      <c r="EI19" s="76">
        <f t="shared" si="243"/>
        <v>3.9999999999999996</v>
      </c>
      <c r="EJ19" s="76">
        <f t="shared" si="243"/>
        <v>3.9999999999999996</v>
      </c>
      <c r="EK19" s="76">
        <f t="shared" si="243"/>
        <v>6.3999999999999995</v>
      </c>
      <c r="EL19" s="76">
        <f t="shared" si="243"/>
        <v>6.3999999999999995</v>
      </c>
      <c r="EM19" s="76">
        <f t="shared" si="243"/>
        <v>6.3999999999999995</v>
      </c>
      <c r="EN19" s="76">
        <f t="shared" si="243"/>
        <v>6.3999999999999995</v>
      </c>
      <c r="EO19" s="76">
        <f t="shared" si="243"/>
        <v>7.9999999999999991</v>
      </c>
      <c r="EP19" s="76">
        <f t="shared" si="244"/>
        <v>7.9999999999999991</v>
      </c>
      <c r="EQ19" s="76">
        <f t="shared" si="244"/>
        <v>7.9999999999999991</v>
      </c>
      <c r="ER19" s="76">
        <f t="shared" si="244"/>
        <v>7.9999999999999991</v>
      </c>
      <c r="ES19" s="76">
        <f t="shared" si="244"/>
        <v>7.9999999999999991</v>
      </c>
      <c r="ET19" s="76">
        <f t="shared" si="244"/>
        <v>7.9999999999999991</v>
      </c>
      <c r="EU19" s="76">
        <f t="shared" si="244"/>
        <v>7.9999999999999991</v>
      </c>
      <c r="EV19" s="76">
        <f t="shared" si="244"/>
        <v>7.9999999999999991</v>
      </c>
      <c r="EW19" s="76">
        <f t="shared" si="244"/>
        <v>7.9999999999999991</v>
      </c>
      <c r="EX19" s="76">
        <f t="shared" si="244"/>
        <v>7.9999999999999991</v>
      </c>
      <c r="EY19" s="76">
        <f t="shared" si="244"/>
        <v>7.9999999999999991</v>
      </c>
      <c r="EZ19" s="76">
        <f t="shared" si="245"/>
        <v>7.9999999999999991</v>
      </c>
      <c r="FA19" s="76">
        <f t="shared" si="245"/>
        <v>7.9999999999999991</v>
      </c>
      <c r="FB19" s="76">
        <f t="shared" si="245"/>
        <v>7.9999999999999991</v>
      </c>
      <c r="FC19" s="76">
        <f t="shared" si="245"/>
        <v>7.9999999999999991</v>
      </c>
      <c r="FD19" s="76">
        <f t="shared" si="245"/>
        <v>7.9999999999999991</v>
      </c>
      <c r="FE19" s="76">
        <f t="shared" si="245"/>
        <v>7.9999999999999991</v>
      </c>
      <c r="FF19" s="76">
        <f t="shared" si="245"/>
        <v>7.9999999999999991</v>
      </c>
      <c r="FG19" s="76">
        <f t="shared" si="245"/>
        <v>7.9999999999999991</v>
      </c>
      <c r="FH19" s="76">
        <f t="shared" si="245"/>
        <v>7.9999999999999991</v>
      </c>
      <c r="FI19" s="76">
        <f t="shared" si="245"/>
        <v>7.9999999999999991</v>
      </c>
      <c r="FJ19" s="76">
        <f t="shared" si="246"/>
        <v>7.9999999999999991</v>
      </c>
      <c r="FK19" s="76">
        <f t="shared" si="246"/>
        <v>7.9999999999999991</v>
      </c>
      <c r="FL19" s="76">
        <f t="shared" si="246"/>
        <v>7.9999999999999991</v>
      </c>
      <c r="FM19" s="76">
        <f t="shared" si="246"/>
        <v>7.9999999999999991</v>
      </c>
      <c r="FN19" s="76">
        <f t="shared" si="246"/>
        <v>7.9999999999999991</v>
      </c>
      <c r="FO19" s="76">
        <f t="shared" si="246"/>
        <v>7.9999999999999991</v>
      </c>
      <c r="FP19" s="76">
        <f t="shared" si="246"/>
        <v>7.9999999999999991</v>
      </c>
      <c r="FQ19" s="76">
        <f t="shared" si="246"/>
        <v>7.9999999999999991</v>
      </c>
      <c r="FR19" s="76">
        <f t="shared" si="246"/>
        <v>7.9999999999999991</v>
      </c>
      <c r="FS19" s="76">
        <f t="shared" si="246"/>
        <v>7.9999999999999991</v>
      </c>
      <c r="FT19" s="76">
        <f t="shared" si="246"/>
        <v>7.9999999999999991</v>
      </c>
      <c r="FU19" s="76">
        <f t="shared" si="246"/>
        <v>7.9999999999999991</v>
      </c>
      <c r="FV19" s="79">
        <f t="shared" si="73"/>
        <v>0</v>
      </c>
      <c r="FX19" s="76">
        <f t="shared" si="247"/>
        <v>0</v>
      </c>
      <c r="FY19" s="76">
        <f t="shared" si="247"/>
        <v>0</v>
      </c>
      <c r="FZ19" s="76">
        <f t="shared" si="247"/>
        <v>0</v>
      </c>
      <c r="GA19" s="76">
        <f t="shared" si="247"/>
        <v>0</v>
      </c>
      <c r="GB19" s="76">
        <f t="shared" si="247"/>
        <v>0</v>
      </c>
      <c r="GC19" s="76">
        <f t="shared" si="247"/>
        <v>0</v>
      </c>
      <c r="GD19" s="76">
        <f t="shared" si="247"/>
        <v>0</v>
      </c>
      <c r="GE19" s="76">
        <f t="shared" si="247"/>
        <v>0</v>
      </c>
      <c r="GF19" s="76">
        <f t="shared" si="247"/>
        <v>0</v>
      </c>
      <c r="GG19" s="76">
        <f t="shared" si="247"/>
        <v>0</v>
      </c>
      <c r="GH19" s="76">
        <f t="shared" si="248"/>
        <v>0</v>
      </c>
      <c r="GI19" s="76">
        <f t="shared" si="248"/>
        <v>0</v>
      </c>
      <c r="GJ19" s="76">
        <f t="shared" si="248"/>
        <v>0</v>
      </c>
      <c r="GK19" s="76">
        <f t="shared" si="248"/>
        <v>0</v>
      </c>
      <c r="GL19" s="76">
        <f t="shared" si="248"/>
        <v>0</v>
      </c>
      <c r="GM19" s="76">
        <f t="shared" si="248"/>
        <v>0</v>
      </c>
      <c r="GN19" s="76">
        <f t="shared" si="248"/>
        <v>0</v>
      </c>
      <c r="GO19" s="76">
        <f t="shared" si="248"/>
        <v>0</v>
      </c>
      <c r="GP19" s="76">
        <f t="shared" si="248"/>
        <v>0</v>
      </c>
      <c r="GQ19" s="76">
        <f t="shared" si="248"/>
        <v>0</v>
      </c>
      <c r="GR19" s="76">
        <f t="shared" si="249"/>
        <v>0</v>
      </c>
      <c r="GS19" s="76">
        <f t="shared" si="249"/>
        <v>0</v>
      </c>
      <c r="GT19" s="76">
        <f t="shared" si="249"/>
        <v>0</v>
      </c>
      <c r="GU19" s="76">
        <f t="shared" si="249"/>
        <v>0</v>
      </c>
      <c r="GV19" s="76">
        <f t="shared" si="249"/>
        <v>0</v>
      </c>
      <c r="GW19" s="76">
        <f t="shared" si="249"/>
        <v>0</v>
      </c>
      <c r="GX19" s="76">
        <f t="shared" si="249"/>
        <v>0</v>
      </c>
      <c r="GY19" s="76">
        <f t="shared" si="249"/>
        <v>0</v>
      </c>
      <c r="GZ19" s="76">
        <f t="shared" si="249"/>
        <v>0</v>
      </c>
      <c r="HA19" s="76">
        <f t="shared" si="249"/>
        <v>0</v>
      </c>
      <c r="HB19" s="76">
        <f t="shared" si="250"/>
        <v>0</v>
      </c>
      <c r="HC19" s="76">
        <f t="shared" si="250"/>
        <v>0</v>
      </c>
      <c r="HD19" s="76">
        <f t="shared" si="250"/>
        <v>0</v>
      </c>
      <c r="HE19" s="76">
        <f t="shared" si="250"/>
        <v>0</v>
      </c>
      <c r="HF19" s="76">
        <f t="shared" si="250"/>
        <v>0</v>
      </c>
      <c r="HG19" s="76">
        <f t="shared" si="250"/>
        <v>0</v>
      </c>
      <c r="HH19" s="76">
        <f t="shared" si="250"/>
        <v>0</v>
      </c>
      <c r="HI19" s="76">
        <f t="shared" si="250"/>
        <v>0</v>
      </c>
      <c r="HJ19" s="76">
        <f t="shared" si="250"/>
        <v>0</v>
      </c>
      <c r="HK19" s="76">
        <f t="shared" si="250"/>
        <v>0</v>
      </c>
      <c r="HL19" s="76">
        <f t="shared" si="251"/>
        <v>0</v>
      </c>
      <c r="HM19" s="76">
        <f t="shared" si="251"/>
        <v>0</v>
      </c>
      <c r="HN19" s="76">
        <f t="shared" si="251"/>
        <v>0</v>
      </c>
      <c r="HO19" s="76">
        <f t="shared" si="251"/>
        <v>0</v>
      </c>
      <c r="HP19" s="76">
        <f t="shared" si="251"/>
        <v>0</v>
      </c>
      <c r="HQ19" s="76">
        <f t="shared" si="251"/>
        <v>0</v>
      </c>
      <c r="HR19" s="76">
        <f t="shared" si="251"/>
        <v>0</v>
      </c>
      <c r="HS19" s="76">
        <f t="shared" si="251"/>
        <v>0</v>
      </c>
      <c r="HT19" s="76">
        <f t="shared" si="251"/>
        <v>0</v>
      </c>
      <c r="HU19" s="76">
        <f t="shared" si="251"/>
        <v>0</v>
      </c>
      <c r="HV19" s="76">
        <f t="shared" si="251"/>
        <v>0</v>
      </c>
      <c r="HW19" s="76">
        <f t="shared" si="251"/>
        <v>0</v>
      </c>
      <c r="HX19" s="79">
        <f t="shared" si="124"/>
        <v>0</v>
      </c>
    </row>
    <row r="20" spans="1:232" ht="30" outlineLevel="1">
      <c r="A20" s="39" t="str">
        <f t="shared" si="231"/>
        <v/>
      </c>
      <c r="B20" s="199"/>
      <c r="C20" s="42"/>
      <c r="D20" s="204"/>
      <c r="E20" s="204"/>
      <c r="F20" s="204"/>
      <c r="G20" s="204"/>
      <c r="H20" s="204"/>
      <c r="I20" s="32"/>
      <c r="J20" s="32"/>
      <c r="K20" s="32"/>
      <c r="L20" s="32"/>
      <c r="M20" s="175" t="s">
        <v>216</v>
      </c>
      <c r="N20" s="32"/>
      <c r="O20" s="32"/>
      <c r="P20" s="32"/>
      <c r="Q20" s="32"/>
      <c r="R20" s="32"/>
      <c r="S20" s="32"/>
      <c r="T20" s="32"/>
      <c r="U20" s="32"/>
      <c r="V20" s="32" t="s">
        <v>15</v>
      </c>
      <c r="W20" s="32"/>
      <c r="X20" s="32"/>
      <c r="Y20" s="32"/>
      <c r="Z20" s="175"/>
      <c r="AA20" s="208" t="s">
        <v>37</v>
      </c>
      <c r="AB20" s="178">
        <v>44377</v>
      </c>
      <c r="AC20" s="178">
        <v>44389</v>
      </c>
      <c r="AD20" s="179" t="s">
        <v>131</v>
      </c>
      <c r="AE20" s="185">
        <v>0.44444444444444442</v>
      </c>
      <c r="AF20" s="185">
        <v>0.44444444444444442</v>
      </c>
      <c r="AG20" s="185">
        <v>0.44444444444444442</v>
      </c>
      <c r="AH20" s="185">
        <v>1.3333333333333333</v>
      </c>
      <c r="AI20" s="185">
        <v>1.3333333333333333</v>
      </c>
      <c r="AJ20" s="185">
        <v>1.3333333333333333</v>
      </c>
      <c r="AK20" s="185">
        <v>1.3333333333333333</v>
      </c>
      <c r="AL20" s="185">
        <v>1.3333333333333333</v>
      </c>
      <c r="AM20" s="186">
        <f t="shared" si="252"/>
        <v>7.9999999999999991</v>
      </c>
      <c r="AN20" s="28">
        <f t="shared" si="253"/>
        <v>5.5999999999999988</v>
      </c>
      <c r="AO20" s="28">
        <f t="shared" si="254"/>
        <v>0</v>
      </c>
      <c r="AP20" s="118">
        <f t="shared" si="233"/>
        <v>0.7</v>
      </c>
      <c r="AQ20" s="29">
        <f t="shared" si="234"/>
        <v>0</v>
      </c>
      <c r="AR20" s="43">
        <f t="shared" si="255"/>
        <v>-0.7</v>
      </c>
      <c r="AS20" s="46" t="s">
        <v>98</v>
      </c>
      <c r="AT20" s="30">
        <f t="shared" si="235"/>
        <v>44377</v>
      </c>
      <c r="AU20" s="30">
        <v>44423</v>
      </c>
      <c r="AV20" s="47" t="s">
        <v>140</v>
      </c>
      <c r="AW20" s="49" t="s">
        <v>103</v>
      </c>
      <c r="AX20" s="30">
        <v>44469</v>
      </c>
      <c r="AY20" s="30">
        <v>44454</v>
      </c>
      <c r="AZ20" s="47" t="s">
        <v>140</v>
      </c>
      <c r="BA20" s="49" t="s">
        <v>109</v>
      </c>
      <c r="BB20" s="30">
        <f t="shared" si="236"/>
        <v>44389</v>
      </c>
      <c r="BC20" s="30">
        <v>44484</v>
      </c>
      <c r="BD20" s="47" t="s">
        <v>140</v>
      </c>
      <c r="BE20" s="73"/>
      <c r="BF20" s="18"/>
      <c r="BG20" s="18"/>
      <c r="BH20" s="47" t="s">
        <v>140</v>
      </c>
      <c r="BI20" s="74"/>
      <c r="BJ20" s="18"/>
      <c r="BK20" s="18"/>
      <c r="BL20" s="47" t="s">
        <v>140</v>
      </c>
      <c r="BM20" s="74"/>
      <c r="BN20" s="18"/>
      <c r="BO20" s="18"/>
      <c r="BP20" s="47" t="s">
        <v>140</v>
      </c>
      <c r="BR20" s="5">
        <f t="shared" si="127"/>
        <v>8</v>
      </c>
      <c r="BS20" s="76">
        <f t="shared" si="237"/>
        <v>0</v>
      </c>
      <c r="BT20" s="76">
        <f t="shared" si="237"/>
        <v>0</v>
      </c>
      <c r="BU20" s="76">
        <f t="shared" si="237"/>
        <v>0</v>
      </c>
      <c r="BV20" s="76">
        <f t="shared" si="237"/>
        <v>0</v>
      </c>
      <c r="BW20" s="76">
        <f t="shared" si="237"/>
        <v>3.9999999999999996</v>
      </c>
      <c r="BX20" s="76">
        <f t="shared" si="237"/>
        <v>3.9999999999999996</v>
      </c>
      <c r="BY20" s="76">
        <f t="shared" si="237"/>
        <v>5.5999999999999988</v>
      </c>
      <c r="BZ20" s="76">
        <f t="shared" si="237"/>
        <v>5.5999999999999988</v>
      </c>
      <c r="CA20" s="76">
        <f t="shared" si="237"/>
        <v>5.5999999999999988</v>
      </c>
      <c r="CB20" s="76">
        <f t="shared" si="237"/>
        <v>5.5999999999999988</v>
      </c>
      <c r="CC20" s="76">
        <f t="shared" si="238"/>
        <v>5.5999999999999988</v>
      </c>
      <c r="CD20" s="76">
        <f t="shared" si="238"/>
        <v>5.5999999999999988</v>
      </c>
      <c r="CE20" s="76">
        <f t="shared" si="238"/>
        <v>5.5999999999999988</v>
      </c>
      <c r="CF20" s="76">
        <f t="shared" si="238"/>
        <v>5.5999999999999988</v>
      </c>
      <c r="CG20" s="76">
        <f t="shared" si="238"/>
        <v>5.5999999999999988</v>
      </c>
      <c r="CH20" s="76">
        <f t="shared" si="238"/>
        <v>5.5999999999999988</v>
      </c>
      <c r="CI20" s="76">
        <f t="shared" si="238"/>
        <v>5.5999999999999988</v>
      </c>
      <c r="CJ20" s="76">
        <f t="shared" si="238"/>
        <v>7.9999999999999991</v>
      </c>
      <c r="CK20" s="76">
        <f t="shared" si="238"/>
        <v>7.9999999999999991</v>
      </c>
      <c r="CL20" s="76">
        <f t="shared" si="238"/>
        <v>7.9999999999999991</v>
      </c>
      <c r="CM20" s="76">
        <f t="shared" si="239"/>
        <v>7.9999999999999991</v>
      </c>
      <c r="CN20" s="76">
        <f t="shared" si="239"/>
        <v>7.9999999999999991</v>
      </c>
      <c r="CO20" s="76">
        <f t="shared" si="239"/>
        <v>7.9999999999999991</v>
      </c>
      <c r="CP20" s="76">
        <f t="shared" si="239"/>
        <v>7.9999999999999991</v>
      </c>
      <c r="CQ20" s="76">
        <f t="shared" si="239"/>
        <v>7.9999999999999991</v>
      </c>
      <c r="CR20" s="76">
        <f t="shared" si="239"/>
        <v>7.9999999999999991</v>
      </c>
      <c r="CS20" s="76">
        <f t="shared" si="239"/>
        <v>7.9999999999999991</v>
      </c>
      <c r="CT20" s="76">
        <f t="shared" si="239"/>
        <v>7.9999999999999991</v>
      </c>
      <c r="CU20" s="76">
        <f t="shared" si="239"/>
        <v>7.9999999999999991</v>
      </c>
      <c r="CV20" s="76">
        <f t="shared" si="239"/>
        <v>7.9999999999999991</v>
      </c>
      <c r="CW20" s="76">
        <f t="shared" si="240"/>
        <v>7.9999999999999991</v>
      </c>
      <c r="CX20" s="76">
        <f t="shared" si="240"/>
        <v>7.9999999999999991</v>
      </c>
      <c r="CY20" s="76">
        <f t="shared" si="240"/>
        <v>7.9999999999999991</v>
      </c>
      <c r="CZ20" s="76">
        <f t="shared" si="240"/>
        <v>7.9999999999999991</v>
      </c>
      <c r="DA20" s="76">
        <f t="shared" si="240"/>
        <v>7.9999999999999991</v>
      </c>
      <c r="DB20" s="76">
        <f t="shared" si="240"/>
        <v>7.9999999999999991</v>
      </c>
      <c r="DC20" s="76">
        <f t="shared" si="240"/>
        <v>7.9999999999999991</v>
      </c>
      <c r="DD20" s="76">
        <f t="shared" si="240"/>
        <v>7.9999999999999991</v>
      </c>
      <c r="DE20" s="76">
        <f t="shared" si="240"/>
        <v>7.9999999999999991</v>
      </c>
      <c r="DF20" s="76">
        <f t="shared" si="240"/>
        <v>7.9999999999999991</v>
      </c>
      <c r="DG20" s="76">
        <f t="shared" si="241"/>
        <v>7.9999999999999991</v>
      </c>
      <c r="DH20" s="76">
        <f t="shared" si="241"/>
        <v>7.9999999999999991</v>
      </c>
      <c r="DI20" s="76">
        <f t="shared" si="241"/>
        <v>7.9999999999999991</v>
      </c>
      <c r="DJ20" s="76">
        <f t="shared" si="241"/>
        <v>7.9999999999999991</v>
      </c>
      <c r="DK20" s="76">
        <f t="shared" si="241"/>
        <v>7.9999999999999991</v>
      </c>
      <c r="DL20" s="76">
        <f t="shared" si="241"/>
        <v>7.9999999999999991</v>
      </c>
      <c r="DM20" s="76">
        <f t="shared" si="241"/>
        <v>7.9999999999999991</v>
      </c>
      <c r="DN20" s="76">
        <f t="shared" si="241"/>
        <v>7.9999999999999991</v>
      </c>
      <c r="DO20" s="76">
        <f t="shared" si="241"/>
        <v>7.9999999999999991</v>
      </c>
      <c r="DP20" s="76">
        <f t="shared" si="241"/>
        <v>7.9999999999999991</v>
      </c>
      <c r="DQ20" s="76">
        <f t="shared" si="241"/>
        <v>7.9999999999999991</v>
      </c>
      <c r="DR20" s="76">
        <f t="shared" si="241"/>
        <v>7.9999999999999991</v>
      </c>
      <c r="DS20" s="79">
        <f t="shared" si="22"/>
        <v>0</v>
      </c>
      <c r="DV20" s="76">
        <f t="shared" si="242"/>
        <v>0</v>
      </c>
      <c r="DW20" s="76">
        <f t="shared" si="242"/>
        <v>0</v>
      </c>
      <c r="DX20" s="76">
        <f t="shared" si="242"/>
        <v>0</v>
      </c>
      <c r="DY20" s="76">
        <f t="shared" si="242"/>
        <v>0</v>
      </c>
      <c r="DZ20" s="76">
        <f t="shared" si="242"/>
        <v>0</v>
      </c>
      <c r="EA20" s="76">
        <f t="shared" si="242"/>
        <v>0</v>
      </c>
      <c r="EB20" s="76">
        <f t="shared" si="242"/>
        <v>0</v>
      </c>
      <c r="EC20" s="76">
        <f t="shared" si="242"/>
        <v>0</v>
      </c>
      <c r="ED20" s="76">
        <f t="shared" si="242"/>
        <v>0</v>
      </c>
      <c r="EE20" s="76">
        <f t="shared" si="242"/>
        <v>0</v>
      </c>
      <c r="EF20" s="76">
        <f t="shared" si="243"/>
        <v>3.9999999999999996</v>
      </c>
      <c r="EG20" s="76">
        <f t="shared" si="243"/>
        <v>3.9999999999999996</v>
      </c>
      <c r="EH20" s="76">
        <f t="shared" si="243"/>
        <v>3.9999999999999996</v>
      </c>
      <c r="EI20" s="76">
        <f t="shared" si="243"/>
        <v>3.9999999999999996</v>
      </c>
      <c r="EJ20" s="76">
        <f t="shared" si="243"/>
        <v>3.9999999999999996</v>
      </c>
      <c r="EK20" s="76">
        <f t="shared" si="243"/>
        <v>6.3999999999999995</v>
      </c>
      <c r="EL20" s="76">
        <f t="shared" si="243"/>
        <v>6.3999999999999995</v>
      </c>
      <c r="EM20" s="76">
        <f t="shared" si="243"/>
        <v>6.3999999999999995</v>
      </c>
      <c r="EN20" s="76">
        <f t="shared" si="243"/>
        <v>6.3999999999999995</v>
      </c>
      <c r="EO20" s="76">
        <f t="shared" si="243"/>
        <v>7.9999999999999991</v>
      </c>
      <c r="EP20" s="76">
        <f t="shared" si="244"/>
        <v>7.9999999999999991</v>
      </c>
      <c r="EQ20" s="76">
        <f t="shared" si="244"/>
        <v>7.9999999999999991</v>
      </c>
      <c r="ER20" s="76">
        <f t="shared" si="244"/>
        <v>7.9999999999999991</v>
      </c>
      <c r="ES20" s="76">
        <f t="shared" si="244"/>
        <v>7.9999999999999991</v>
      </c>
      <c r="ET20" s="76">
        <f t="shared" si="244"/>
        <v>7.9999999999999991</v>
      </c>
      <c r="EU20" s="76">
        <f t="shared" si="244"/>
        <v>7.9999999999999991</v>
      </c>
      <c r="EV20" s="76">
        <f t="shared" si="244"/>
        <v>7.9999999999999991</v>
      </c>
      <c r="EW20" s="76">
        <f t="shared" si="244"/>
        <v>7.9999999999999991</v>
      </c>
      <c r="EX20" s="76">
        <f t="shared" si="244"/>
        <v>7.9999999999999991</v>
      </c>
      <c r="EY20" s="76">
        <f t="shared" si="244"/>
        <v>7.9999999999999991</v>
      </c>
      <c r="EZ20" s="76">
        <f t="shared" si="245"/>
        <v>7.9999999999999991</v>
      </c>
      <c r="FA20" s="76">
        <f t="shared" si="245"/>
        <v>7.9999999999999991</v>
      </c>
      <c r="FB20" s="76">
        <f t="shared" si="245"/>
        <v>7.9999999999999991</v>
      </c>
      <c r="FC20" s="76">
        <f t="shared" si="245"/>
        <v>7.9999999999999991</v>
      </c>
      <c r="FD20" s="76">
        <f t="shared" si="245"/>
        <v>7.9999999999999991</v>
      </c>
      <c r="FE20" s="76">
        <f t="shared" si="245"/>
        <v>7.9999999999999991</v>
      </c>
      <c r="FF20" s="76">
        <f t="shared" si="245"/>
        <v>7.9999999999999991</v>
      </c>
      <c r="FG20" s="76">
        <f t="shared" si="245"/>
        <v>7.9999999999999991</v>
      </c>
      <c r="FH20" s="76">
        <f t="shared" si="245"/>
        <v>7.9999999999999991</v>
      </c>
      <c r="FI20" s="76">
        <f t="shared" si="245"/>
        <v>7.9999999999999991</v>
      </c>
      <c r="FJ20" s="76">
        <f t="shared" si="246"/>
        <v>7.9999999999999991</v>
      </c>
      <c r="FK20" s="76">
        <f t="shared" si="246"/>
        <v>7.9999999999999991</v>
      </c>
      <c r="FL20" s="76">
        <f t="shared" si="246"/>
        <v>7.9999999999999991</v>
      </c>
      <c r="FM20" s="76">
        <f t="shared" si="246"/>
        <v>7.9999999999999991</v>
      </c>
      <c r="FN20" s="76">
        <f t="shared" si="246"/>
        <v>7.9999999999999991</v>
      </c>
      <c r="FO20" s="76">
        <f t="shared" si="246"/>
        <v>7.9999999999999991</v>
      </c>
      <c r="FP20" s="76">
        <f t="shared" si="246"/>
        <v>7.9999999999999991</v>
      </c>
      <c r="FQ20" s="76">
        <f t="shared" si="246"/>
        <v>7.9999999999999991</v>
      </c>
      <c r="FR20" s="76">
        <f t="shared" si="246"/>
        <v>7.9999999999999991</v>
      </c>
      <c r="FS20" s="76">
        <f t="shared" si="246"/>
        <v>7.9999999999999991</v>
      </c>
      <c r="FT20" s="76">
        <f t="shared" si="246"/>
        <v>7.9999999999999991</v>
      </c>
      <c r="FU20" s="76">
        <f t="shared" si="246"/>
        <v>7.9999999999999991</v>
      </c>
      <c r="FV20" s="79">
        <f t="shared" si="73"/>
        <v>0</v>
      </c>
      <c r="FX20" s="76">
        <f t="shared" si="247"/>
        <v>0</v>
      </c>
      <c r="FY20" s="76">
        <f t="shared" si="247"/>
        <v>0</v>
      </c>
      <c r="FZ20" s="76">
        <f t="shared" si="247"/>
        <v>0</v>
      </c>
      <c r="GA20" s="76">
        <f t="shared" si="247"/>
        <v>0</v>
      </c>
      <c r="GB20" s="76">
        <f t="shared" si="247"/>
        <v>0</v>
      </c>
      <c r="GC20" s="76">
        <f t="shared" si="247"/>
        <v>0</v>
      </c>
      <c r="GD20" s="76">
        <f t="shared" si="247"/>
        <v>0</v>
      </c>
      <c r="GE20" s="76">
        <f t="shared" si="247"/>
        <v>0</v>
      </c>
      <c r="GF20" s="76">
        <f t="shared" si="247"/>
        <v>0</v>
      </c>
      <c r="GG20" s="76">
        <f t="shared" si="247"/>
        <v>0</v>
      </c>
      <c r="GH20" s="76">
        <f t="shared" si="248"/>
        <v>0</v>
      </c>
      <c r="GI20" s="76">
        <f t="shared" si="248"/>
        <v>0</v>
      </c>
      <c r="GJ20" s="76">
        <f t="shared" si="248"/>
        <v>0</v>
      </c>
      <c r="GK20" s="76">
        <f t="shared" si="248"/>
        <v>0</v>
      </c>
      <c r="GL20" s="76">
        <f t="shared" si="248"/>
        <v>0</v>
      </c>
      <c r="GM20" s="76">
        <f t="shared" si="248"/>
        <v>0</v>
      </c>
      <c r="GN20" s="76">
        <f t="shared" si="248"/>
        <v>0</v>
      </c>
      <c r="GO20" s="76">
        <f t="shared" si="248"/>
        <v>0</v>
      </c>
      <c r="GP20" s="76">
        <f t="shared" si="248"/>
        <v>0</v>
      </c>
      <c r="GQ20" s="76">
        <f t="shared" si="248"/>
        <v>0</v>
      </c>
      <c r="GR20" s="76">
        <f t="shared" si="249"/>
        <v>0</v>
      </c>
      <c r="GS20" s="76">
        <f t="shared" si="249"/>
        <v>0</v>
      </c>
      <c r="GT20" s="76">
        <f t="shared" si="249"/>
        <v>0</v>
      </c>
      <c r="GU20" s="76">
        <f t="shared" si="249"/>
        <v>0</v>
      </c>
      <c r="GV20" s="76">
        <f t="shared" si="249"/>
        <v>0</v>
      </c>
      <c r="GW20" s="76">
        <f t="shared" si="249"/>
        <v>0</v>
      </c>
      <c r="GX20" s="76">
        <f t="shared" si="249"/>
        <v>0</v>
      </c>
      <c r="GY20" s="76">
        <f t="shared" si="249"/>
        <v>0</v>
      </c>
      <c r="GZ20" s="76">
        <f t="shared" si="249"/>
        <v>0</v>
      </c>
      <c r="HA20" s="76">
        <f t="shared" si="249"/>
        <v>0</v>
      </c>
      <c r="HB20" s="76">
        <f t="shared" si="250"/>
        <v>0</v>
      </c>
      <c r="HC20" s="76">
        <f t="shared" si="250"/>
        <v>0</v>
      </c>
      <c r="HD20" s="76">
        <f t="shared" si="250"/>
        <v>0</v>
      </c>
      <c r="HE20" s="76">
        <f t="shared" si="250"/>
        <v>0</v>
      </c>
      <c r="HF20" s="76">
        <f t="shared" si="250"/>
        <v>0</v>
      </c>
      <c r="HG20" s="76">
        <f t="shared" si="250"/>
        <v>0</v>
      </c>
      <c r="HH20" s="76">
        <f t="shared" si="250"/>
        <v>0</v>
      </c>
      <c r="HI20" s="76">
        <f t="shared" si="250"/>
        <v>0</v>
      </c>
      <c r="HJ20" s="76">
        <f t="shared" si="250"/>
        <v>0</v>
      </c>
      <c r="HK20" s="76">
        <f t="shared" si="250"/>
        <v>0</v>
      </c>
      <c r="HL20" s="76">
        <f t="shared" si="251"/>
        <v>0</v>
      </c>
      <c r="HM20" s="76">
        <f t="shared" si="251"/>
        <v>0</v>
      </c>
      <c r="HN20" s="76">
        <f t="shared" si="251"/>
        <v>0</v>
      </c>
      <c r="HO20" s="76">
        <f t="shared" si="251"/>
        <v>0</v>
      </c>
      <c r="HP20" s="76">
        <f t="shared" si="251"/>
        <v>0</v>
      </c>
      <c r="HQ20" s="76">
        <f t="shared" si="251"/>
        <v>0</v>
      </c>
      <c r="HR20" s="76">
        <f t="shared" si="251"/>
        <v>0</v>
      </c>
      <c r="HS20" s="76">
        <f t="shared" si="251"/>
        <v>0</v>
      </c>
      <c r="HT20" s="76">
        <f t="shared" si="251"/>
        <v>0</v>
      </c>
      <c r="HU20" s="76">
        <f t="shared" si="251"/>
        <v>0</v>
      </c>
      <c r="HV20" s="76">
        <f t="shared" si="251"/>
        <v>0</v>
      </c>
      <c r="HW20" s="76">
        <f t="shared" si="251"/>
        <v>0</v>
      </c>
      <c r="HX20" s="79">
        <f t="shared" si="124"/>
        <v>0</v>
      </c>
    </row>
    <row r="21" spans="1:232" ht="30" outlineLevel="1">
      <c r="A21" s="39" t="str">
        <f t="shared" si="231"/>
        <v/>
      </c>
      <c r="B21" s="199"/>
      <c r="C21" s="42"/>
      <c r="D21" s="204"/>
      <c r="E21" s="204"/>
      <c r="F21" s="204"/>
      <c r="G21" s="204"/>
      <c r="H21" s="204"/>
      <c r="I21" s="32"/>
      <c r="J21" s="32"/>
      <c r="K21" s="32"/>
      <c r="L21" s="32"/>
      <c r="M21" s="175" t="s">
        <v>217</v>
      </c>
      <c r="N21" s="32"/>
      <c r="O21" s="32"/>
      <c r="P21" s="32"/>
      <c r="Q21" s="32"/>
      <c r="R21" s="32"/>
      <c r="S21" s="32"/>
      <c r="T21" s="32"/>
      <c r="U21" s="32"/>
      <c r="V21" s="32" t="s">
        <v>15</v>
      </c>
      <c r="W21" s="32"/>
      <c r="X21" s="32"/>
      <c r="Y21" s="32"/>
      <c r="Z21" s="175"/>
      <c r="AA21" s="208" t="s">
        <v>38</v>
      </c>
      <c r="AB21" s="178">
        <v>44390</v>
      </c>
      <c r="AC21" s="178">
        <v>44400</v>
      </c>
      <c r="AD21" s="179" t="s">
        <v>131</v>
      </c>
      <c r="AE21" s="185">
        <v>0.44444444444444442</v>
      </c>
      <c r="AF21" s="185">
        <v>0.44444444444444442</v>
      </c>
      <c r="AG21" s="185">
        <v>0.44444444444444442</v>
      </c>
      <c r="AH21" s="185">
        <v>1.3333333333333333</v>
      </c>
      <c r="AI21" s="185">
        <v>1.3333333333333333</v>
      </c>
      <c r="AJ21" s="185">
        <v>1.3333333333333333</v>
      </c>
      <c r="AK21" s="185">
        <v>1.3333333333333333</v>
      </c>
      <c r="AL21" s="185">
        <v>1.3333333333333333</v>
      </c>
      <c r="AM21" s="186">
        <f t="shared" si="252"/>
        <v>7.9999999999999991</v>
      </c>
      <c r="AN21" s="28">
        <f t="shared" si="253"/>
        <v>5.5999999999999988</v>
      </c>
      <c r="AO21" s="28">
        <f t="shared" si="254"/>
        <v>0</v>
      </c>
      <c r="AP21" s="118">
        <f t="shared" si="233"/>
        <v>0.7</v>
      </c>
      <c r="AQ21" s="29">
        <f t="shared" si="234"/>
        <v>0</v>
      </c>
      <c r="AR21" s="43">
        <f t="shared" si="255"/>
        <v>-0.7</v>
      </c>
      <c r="AS21" s="46" t="s">
        <v>98</v>
      </c>
      <c r="AT21" s="30">
        <f t="shared" si="235"/>
        <v>44390</v>
      </c>
      <c r="AU21" s="30">
        <v>44423</v>
      </c>
      <c r="AV21" s="47" t="s">
        <v>140</v>
      </c>
      <c r="AW21" s="49" t="s">
        <v>103</v>
      </c>
      <c r="AX21" s="30">
        <v>44469</v>
      </c>
      <c r="AY21" s="30">
        <v>44454</v>
      </c>
      <c r="AZ21" s="47" t="s">
        <v>140</v>
      </c>
      <c r="BA21" s="49" t="s">
        <v>109</v>
      </c>
      <c r="BB21" s="30">
        <f t="shared" si="236"/>
        <v>44400</v>
      </c>
      <c r="BC21" s="30">
        <v>44484</v>
      </c>
      <c r="BD21" s="47" t="s">
        <v>140</v>
      </c>
      <c r="BE21" s="73"/>
      <c r="BF21" s="18"/>
      <c r="BG21" s="18"/>
      <c r="BH21" s="47" t="s">
        <v>140</v>
      </c>
      <c r="BI21" s="74"/>
      <c r="BJ21" s="18"/>
      <c r="BK21" s="18"/>
      <c r="BL21" s="47" t="s">
        <v>140</v>
      </c>
      <c r="BM21" s="74"/>
      <c r="BN21" s="18"/>
      <c r="BO21" s="18"/>
      <c r="BP21" s="47" t="s">
        <v>140</v>
      </c>
      <c r="BR21" s="5">
        <f t="shared" si="127"/>
        <v>9</v>
      </c>
      <c r="BS21" s="76">
        <f t="shared" si="237"/>
        <v>0</v>
      </c>
      <c r="BT21" s="76">
        <f t="shared" si="237"/>
        <v>0</v>
      </c>
      <c r="BU21" s="76">
        <f t="shared" si="237"/>
        <v>0</v>
      </c>
      <c r="BV21" s="76">
        <f t="shared" si="237"/>
        <v>0</v>
      </c>
      <c r="BW21" s="76">
        <f t="shared" si="237"/>
        <v>0</v>
      </c>
      <c r="BX21" s="76">
        <f t="shared" si="237"/>
        <v>0</v>
      </c>
      <c r="BY21" s="76">
        <f t="shared" si="237"/>
        <v>3.9999999999999996</v>
      </c>
      <c r="BZ21" s="76">
        <f t="shared" si="237"/>
        <v>5.5999999999999988</v>
      </c>
      <c r="CA21" s="76">
        <f t="shared" si="237"/>
        <v>5.5999999999999988</v>
      </c>
      <c r="CB21" s="76">
        <f t="shared" si="237"/>
        <v>5.5999999999999988</v>
      </c>
      <c r="CC21" s="76">
        <f t="shared" si="238"/>
        <v>5.5999999999999988</v>
      </c>
      <c r="CD21" s="76">
        <f t="shared" si="238"/>
        <v>5.5999999999999988</v>
      </c>
      <c r="CE21" s="76">
        <f t="shared" si="238"/>
        <v>5.5999999999999988</v>
      </c>
      <c r="CF21" s="76">
        <f t="shared" si="238"/>
        <v>5.5999999999999988</v>
      </c>
      <c r="CG21" s="76">
        <f t="shared" si="238"/>
        <v>5.5999999999999988</v>
      </c>
      <c r="CH21" s="76">
        <f t="shared" si="238"/>
        <v>5.5999999999999988</v>
      </c>
      <c r="CI21" s="76">
        <f t="shared" si="238"/>
        <v>5.5999999999999988</v>
      </c>
      <c r="CJ21" s="76">
        <f t="shared" si="238"/>
        <v>7.9999999999999991</v>
      </c>
      <c r="CK21" s="76">
        <f t="shared" si="238"/>
        <v>7.9999999999999991</v>
      </c>
      <c r="CL21" s="76">
        <f t="shared" si="238"/>
        <v>7.9999999999999991</v>
      </c>
      <c r="CM21" s="76">
        <f t="shared" si="239"/>
        <v>7.9999999999999991</v>
      </c>
      <c r="CN21" s="76">
        <f t="shared" si="239"/>
        <v>7.9999999999999991</v>
      </c>
      <c r="CO21" s="76">
        <f t="shared" si="239"/>
        <v>7.9999999999999991</v>
      </c>
      <c r="CP21" s="76">
        <f t="shared" si="239"/>
        <v>7.9999999999999991</v>
      </c>
      <c r="CQ21" s="76">
        <f t="shared" si="239"/>
        <v>7.9999999999999991</v>
      </c>
      <c r="CR21" s="76">
        <f t="shared" si="239"/>
        <v>7.9999999999999991</v>
      </c>
      <c r="CS21" s="76">
        <f t="shared" si="239"/>
        <v>7.9999999999999991</v>
      </c>
      <c r="CT21" s="76">
        <f t="shared" si="239"/>
        <v>7.9999999999999991</v>
      </c>
      <c r="CU21" s="76">
        <f t="shared" si="239"/>
        <v>7.9999999999999991</v>
      </c>
      <c r="CV21" s="76">
        <f t="shared" si="239"/>
        <v>7.9999999999999991</v>
      </c>
      <c r="CW21" s="76">
        <f t="shared" si="240"/>
        <v>7.9999999999999991</v>
      </c>
      <c r="CX21" s="76">
        <f t="shared" si="240"/>
        <v>7.9999999999999991</v>
      </c>
      <c r="CY21" s="76">
        <f t="shared" si="240"/>
        <v>7.9999999999999991</v>
      </c>
      <c r="CZ21" s="76">
        <f t="shared" si="240"/>
        <v>7.9999999999999991</v>
      </c>
      <c r="DA21" s="76">
        <f t="shared" si="240"/>
        <v>7.9999999999999991</v>
      </c>
      <c r="DB21" s="76">
        <f t="shared" si="240"/>
        <v>7.9999999999999991</v>
      </c>
      <c r="DC21" s="76">
        <f t="shared" si="240"/>
        <v>7.9999999999999991</v>
      </c>
      <c r="DD21" s="76">
        <f t="shared" si="240"/>
        <v>7.9999999999999991</v>
      </c>
      <c r="DE21" s="76">
        <f t="shared" si="240"/>
        <v>7.9999999999999991</v>
      </c>
      <c r="DF21" s="76">
        <f t="shared" si="240"/>
        <v>7.9999999999999991</v>
      </c>
      <c r="DG21" s="76">
        <f t="shared" si="241"/>
        <v>7.9999999999999991</v>
      </c>
      <c r="DH21" s="76">
        <f t="shared" si="241"/>
        <v>7.9999999999999991</v>
      </c>
      <c r="DI21" s="76">
        <f t="shared" si="241"/>
        <v>7.9999999999999991</v>
      </c>
      <c r="DJ21" s="76">
        <f t="shared" si="241"/>
        <v>7.9999999999999991</v>
      </c>
      <c r="DK21" s="76">
        <f t="shared" si="241"/>
        <v>7.9999999999999991</v>
      </c>
      <c r="DL21" s="76">
        <f t="shared" si="241"/>
        <v>7.9999999999999991</v>
      </c>
      <c r="DM21" s="76">
        <f t="shared" si="241"/>
        <v>7.9999999999999991</v>
      </c>
      <c r="DN21" s="76">
        <f t="shared" si="241"/>
        <v>7.9999999999999991</v>
      </c>
      <c r="DO21" s="76">
        <f t="shared" si="241"/>
        <v>7.9999999999999991</v>
      </c>
      <c r="DP21" s="76">
        <f t="shared" si="241"/>
        <v>7.9999999999999991</v>
      </c>
      <c r="DQ21" s="76">
        <f t="shared" si="241"/>
        <v>7.9999999999999991</v>
      </c>
      <c r="DR21" s="76">
        <f t="shared" si="241"/>
        <v>7.9999999999999991</v>
      </c>
      <c r="DS21" s="79">
        <f t="shared" si="22"/>
        <v>0</v>
      </c>
      <c r="DV21" s="76">
        <f t="shared" si="242"/>
        <v>0</v>
      </c>
      <c r="DW21" s="76">
        <f t="shared" si="242"/>
        <v>0</v>
      </c>
      <c r="DX21" s="76">
        <f t="shared" si="242"/>
        <v>0</v>
      </c>
      <c r="DY21" s="76">
        <f t="shared" si="242"/>
        <v>0</v>
      </c>
      <c r="DZ21" s="76">
        <f t="shared" si="242"/>
        <v>0</v>
      </c>
      <c r="EA21" s="76">
        <f t="shared" si="242"/>
        <v>0</v>
      </c>
      <c r="EB21" s="76">
        <f t="shared" si="242"/>
        <v>0</v>
      </c>
      <c r="EC21" s="76">
        <f t="shared" si="242"/>
        <v>0</v>
      </c>
      <c r="ED21" s="76">
        <f t="shared" si="242"/>
        <v>0</v>
      </c>
      <c r="EE21" s="76">
        <f t="shared" si="242"/>
        <v>0</v>
      </c>
      <c r="EF21" s="76">
        <f t="shared" si="243"/>
        <v>3.9999999999999996</v>
      </c>
      <c r="EG21" s="76">
        <f t="shared" si="243"/>
        <v>3.9999999999999996</v>
      </c>
      <c r="EH21" s="76">
        <f t="shared" si="243"/>
        <v>3.9999999999999996</v>
      </c>
      <c r="EI21" s="76">
        <f t="shared" si="243"/>
        <v>3.9999999999999996</v>
      </c>
      <c r="EJ21" s="76">
        <f t="shared" si="243"/>
        <v>3.9999999999999996</v>
      </c>
      <c r="EK21" s="76">
        <f t="shared" si="243"/>
        <v>6.3999999999999995</v>
      </c>
      <c r="EL21" s="76">
        <f t="shared" si="243"/>
        <v>6.3999999999999995</v>
      </c>
      <c r="EM21" s="76">
        <f t="shared" si="243"/>
        <v>6.3999999999999995</v>
      </c>
      <c r="EN21" s="76">
        <f t="shared" si="243"/>
        <v>6.3999999999999995</v>
      </c>
      <c r="EO21" s="76">
        <f t="shared" si="243"/>
        <v>7.9999999999999991</v>
      </c>
      <c r="EP21" s="76">
        <f t="shared" si="244"/>
        <v>7.9999999999999991</v>
      </c>
      <c r="EQ21" s="76">
        <f t="shared" si="244"/>
        <v>7.9999999999999991</v>
      </c>
      <c r="ER21" s="76">
        <f t="shared" si="244"/>
        <v>7.9999999999999991</v>
      </c>
      <c r="ES21" s="76">
        <f t="shared" si="244"/>
        <v>7.9999999999999991</v>
      </c>
      <c r="ET21" s="76">
        <f t="shared" si="244"/>
        <v>7.9999999999999991</v>
      </c>
      <c r="EU21" s="76">
        <f t="shared" si="244"/>
        <v>7.9999999999999991</v>
      </c>
      <c r="EV21" s="76">
        <f t="shared" si="244"/>
        <v>7.9999999999999991</v>
      </c>
      <c r="EW21" s="76">
        <f t="shared" si="244"/>
        <v>7.9999999999999991</v>
      </c>
      <c r="EX21" s="76">
        <f t="shared" si="244"/>
        <v>7.9999999999999991</v>
      </c>
      <c r="EY21" s="76">
        <f t="shared" si="244"/>
        <v>7.9999999999999991</v>
      </c>
      <c r="EZ21" s="76">
        <f t="shared" si="245"/>
        <v>7.9999999999999991</v>
      </c>
      <c r="FA21" s="76">
        <f t="shared" si="245"/>
        <v>7.9999999999999991</v>
      </c>
      <c r="FB21" s="76">
        <f t="shared" si="245"/>
        <v>7.9999999999999991</v>
      </c>
      <c r="FC21" s="76">
        <f t="shared" si="245"/>
        <v>7.9999999999999991</v>
      </c>
      <c r="FD21" s="76">
        <f t="shared" si="245"/>
        <v>7.9999999999999991</v>
      </c>
      <c r="FE21" s="76">
        <f t="shared" si="245"/>
        <v>7.9999999999999991</v>
      </c>
      <c r="FF21" s="76">
        <f t="shared" si="245"/>
        <v>7.9999999999999991</v>
      </c>
      <c r="FG21" s="76">
        <f t="shared" si="245"/>
        <v>7.9999999999999991</v>
      </c>
      <c r="FH21" s="76">
        <f t="shared" si="245"/>
        <v>7.9999999999999991</v>
      </c>
      <c r="FI21" s="76">
        <f t="shared" si="245"/>
        <v>7.9999999999999991</v>
      </c>
      <c r="FJ21" s="76">
        <f t="shared" si="246"/>
        <v>7.9999999999999991</v>
      </c>
      <c r="FK21" s="76">
        <f t="shared" si="246"/>
        <v>7.9999999999999991</v>
      </c>
      <c r="FL21" s="76">
        <f t="shared" si="246"/>
        <v>7.9999999999999991</v>
      </c>
      <c r="FM21" s="76">
        <f t="shared" si="246"/>
        <v>7.9999999999999991</v>
      </c>
      <c r="FN21" s="76">
        <f t="shared" si="246"/>
        <v>7.9999999999999991</v>
      </c>
      <c r="FO21" s="76">
        <f t="shared" si="246"/>
        <v>7.9999999999999991</v>
      </c>
      <c r="FP21" s="76">
        <f t="shared" si="246"/>
        <v>7.9999999999999991</v>
      </c>
      <c r="FQ21" s="76">
        <f t="shared" si="246"/>
        <v>7.9999999999999991</v>
      </c>
      <c r="FR21" s="76">
        <f t="shared" si="246"/>
        <v>7.9999999999999991</v>
      </c>
      <c r="FS21" s="76">
        <f t="shared" si="246"/>
        <v>7.9999999999999991</v>
      </c>
      <c r="FT21" s="76">
        <f t="shared" si="246"/>
        <v>7.9999999999999991</v>
      </c>
      <c r="FU21" s="76">
        <f t="shared" si="246"/>
        <v>7.9999999999999991</v>
      </c>
      <c r="FV21" s="79">
        <f t="shared" si="73"/>
        <v>0</v>
      </c>
      <c r="FX21" s="76">
        <f t="shared" si="247"/>
        <v>0</v>
      </c>
      <c r="FY21" s="76">
        <f t="shared" si="247"/>
        <v>0</v>
      </c>
      <c r="FZ21" s="76">
        <f t="shared" si="247"/>
        <v>0</v>
      </c>
      <c r="GA21" s="76">
        <f t="shared" si="247"/>
        <v>0</v>
      </c>
      <c r="GB21" s="76">
        <f t="shared" si="247"/>
        <v>0</v>
      </c>
      <c r="GC21" s="76">
        <f t="shared" si="247"/>
        <v>0</v>
      </c>
      <c r="GD21" s="76">
        <f t="shared" si="247"/>
        <v>0</v>
      </c>
      <c r="GE21" s="76">
        <f t="shared" si="247"/>
        <v>0</v>
      </c>
      <c r="GF21" s="76">
        <f t="shared" si="247"/>
        <v>0</v>
      </c>
      <c r="GG21" s="76">
        <f t="shared" si="247"/>
        <v>0</v>
      </c>
      <c r="GH21" s="76">
        <f t="shared" si="248"/>
        <v>0</v>
      </c>
      <c r="GI21" s="76">
        <f t="shared" si="248"/>
        <v>0</v>
      </c>
      <c r="GJ21" s="76">
        <f t="shared" si="248"/>
        <v>0</v>
      </c>
      <c r="GK21" s="76">
        <f t="shared" si="248"/>
        <v>0</v>
      </c>
      <c r="GL21" s="76">
        <f t="shared" si="248"/>
        <v>0</v>
      </c>
      <c r="GM21" s="76">
        <f t="shared" si="248"/>
        <v>0</v>
      </c>
      <c r="GN21" s="76">
        <f t="shared" si="248"/>
        <v>0</v>
      </c>
      <c r="GO21" s="76">
        <f t="shared" si="248"/>
        <v>0</v>
      </c>
      <c r="GP21" s="76">
        <f t="shared" si="248"/>
        <v>0</v>
      </c>
      <c r="GQ21" s="76">
        <f t="shared" si="248"/>
        <v>0</v>
      </c>
      <c r="GR21" s="76">
        <f t="shared" si="249"/>
        <v>0</v>
      </c>
      <c r="GS21" s="76">
        <f t="shared" si="249"/>
        <v>0</v>
      </c>
      <c r="GT21" s="76">
        <f t="shared" si="249"/>
        <v>0</v>
      </c>
      <c r="GU21" s="76">
        <f t="shared" si="249"/>
        <v>0</v>
      </c>
      <c r="GV21" s="76">
        <f t="shared" si="249"/>
        <v>0</v>
      </c>
      <c r="GW21" s="76">
        <f t="shared" si="249"/>
        <v>0</v>
      </c>
      <c r="GX21" s="76">
        <f t="shared" si="249"/>
        <v>0</v>
      </c>
      <c r="GY21" s="76">
        <f t="shared" si="249"/>
        <v>0</v>
      </c>
      <c r="GZ21" s="76">
        <f t="shared" si="249"/>
        <v>0</v>
      </c>
      <c r="HA21" s="76">
        <f t="shared" si="249"/>
        <v>0</v>
      </c>
      <c r="HB21" s="76">
        <f t="shared" si="250"/>
        <v>0</v>
      </c>
      <c r="HC21" s="76">
        <f t="shared" si="250"/>
        <v>0</v>
      </c>
      <c r="HD21" s="76">
        <f t="shared" si="250"/>
        <v>0</v>
      </c>
      <c r="HE21" s="76">
        <f t="shared" si="250"/>
        <v>0</v>
      </c>
      <c r="HF21" s="76">
        <f t="shared" si="250"/>
        <v>0</v>
      </c>
      <c r="HG21" s="76">
        <f t="shared" si="250"/>
        <v>0</v>
      </c>
      <c r="HH21" s="76">
        <f t="shared" si="250"/>
        <v>0</v>
      </c>
      <c r="HI21" s="76">
        <f t="shared" si="250"/>
        <v>0</v>
      </c>
      <c r="HJ21" s="76">
        <f t="shared" si="250"/>
        <v>0</v>
      </c>
      <c r="HK21" s="76">
        <f t="shared" si="250"/>
        <v>0</v>
      </c>
      <c r="HL21" s="76">
        <f t="shared" si="251"/>
        <v>0</v>
      </c>
      <c r="HM21" s="76">
        <f t="shared" si="251"/>
        <v>0</v>
      </c>
      <c r="HN21" s="76">
        <f t="shared" si="251"/>
        <v>0</v>
      </c>
      <c r="HO21" s="76">
        <f t="shared" si="251"/>
        <v>0</v>
      </c>
      <c r="HP21" s="76">
        <f t="shared" si="251"/>
        <v>0</v>
      </c>
      <c r="HQ21" s="76">
        <f t="shared" si="251"/>
        <v>0</v>
      </c>
      <c r="HR21" s="76">
        <f t="shared" si="251"/>
        <v>0</v>
      </c>
      <c r="HS21" s="76">
        <f t="shared" si="251"/>
        <v>0</v>
      </c>
      <c r="HT21" s="76">
        <f t="shared" si="251"/>
        <v>0</v>
      </c>
      <c r="HU21" s="76">
        <f t="shared" si="251"/>
        <v>0</v>
      </c>
      <c r="HV21" s="76">
        <f t="shared" si="251"/>
        <v>0</v>
      </c>
      <c r="HW21" s="76">
        <f t="shared" si="251"/>
        <v>0</v>
      </c>
      <c r="HX21" s="79">
        <f t="shared" si="124"/>
        <v>0</v>
      </c>
    </row>
    <row r="22" spans="1:232" ht="30" outlineLevel="1">
      <c r="A22" s="39" t="str">
        <f t="shared" si="231"/>
        <v/>
      </c>
      <c r="B22" s="199"/>
      <c r="C22" s="42"/>
      <c r="D22" s="204"/>
      <c r="E22" s="204"/>
      <c r="F22" s="204"/>
      <c r="G22" s="204"/>
      <c r="H22" s="204"/>
      <c r="I22" s="32"/>
      <c r="J22" s="32"/>
      <c r="K22" s="32"/>
      <c r="L22" s="32"/>
      <c r="M22" s="175" t="s">
        <v>218</v>
      </c>
      <c r="N22" s="32"/>
      <c r="O22" s="32"/>
      <c r="P22" s="32"/>
      <c r="Q22" s="32"/>
      <c r="R22" s="32"/>
      <c r="S22" s="32"/>
      <c r="T22" s="32"/>
      <c r="U22" s="32"/>
      <c r="V22" s="32" t="s">
        <v>22</v>
      </c>
      <c r="W22" s="32"/>
      <c r="X22" s="32"/>
      <c r="Y22" s="32"/>
      <c r="Z22" s="175"/>
      <c r="AA22" s="208" t="s">
        <v>39</v>
      </c>
      <c r="AB22" s="178">
        <v>44390</v>
      </c>
      <c r="AC22" s="178">
        <v>44400</v>
      </c>
      <c r="AD22" s="179" t="s">
        <v>131</v>
      </c>
      <c r="AE22" s="185">
        <v>0.88888888888888884</v>
      </c>
      <c r="AF22" s="185">
        <v>0.88888888888888884</v>
      </c>
      <c r="AG22" s="185">
        <v>0.88888888888888884</v>
      </c>
      <c r="AH22" s="185">
        <v>2.6666666666666665</v>
      </c>
      <c r="AI22" s="185">
        <v>2.6666666666666665</v>
      </c>
      <c r="AJ22" s="185">
        <v>2.6666666666666665</v>
      </c>
      <c r="AK22" s="185">
        <v>2.6666666666666665</v>
      </c>
      <c r="AL22" s="185">
        <v>2.6666666666666665</v>
      </c>
      <c r="AM22" s="186">
        <f t="shared" si="252"/>
        <v>15.999999999999998</v>
      </c>
      <c r="AN22" s="28">
        <f t="shared" si="253"/>
        <v>11.199999999999998</v>
      </c>
      <c r="AO22" s="28">
        <f t="shared" si="254"/>
        <v>0</v>
      </c>
      <c r="AP22" s="118">
        <f t="shared" si="233"/>
        <v>0.7</v>
      </c>
      <c r="AQ22" s="29">
        <f t="shared" si="234"/>
        <v>0</v>
      </c>
      <c r="AR22" s="43">
        <f t="shared" si="255"/>
        <v>-0.7</v>
      </c>
      <c r="AS22" s="46" t="s">
        <v>98</v>
      </c>
      <c r="AT22" s="30">
        <f t="shared" si="235"/>
        <v>44390</v>
      </c>
      <c r="AU22" s="30">
        <v>44423</v>
      </c>
      <c r="AV22" s="47" t="s">
        <v>140</v>
      </c>
      <c r="AW22" s="49" t="s">
        <v>103</v>
      </c>
      <c r="AX22" s="30">
        <v>44469</v>
      </c>
      <c r="AY22" s="30">
        <v>44454</v>
      </c>
      <c r="AZ22" s="47" t="s">
        <v>140</v>
      </c>
      <c r="BA22" s="49" t="s">
        <v>109</v>
      </c>
      <c r="BB22" s="30">
        <f t="shared" si="236"/>
        <v>44400</v>
      </c>
      <c r="BC22" s="30">
        <v>44484</v>
      </c>
      <c r="BD22" s="47" t="s">
        <v>140</v>
      </c>
      <c r="BE22" s="73"/>
      <c r="BF22" s="18"/>
      <c r="BG22" s="18"/>
      <c r="BH22" s="47" t="s">
        <v>140</v>
      </c>
      <c r="BI22" s="74"/>
      <c r="BJ22" s="18"/>
      <c r="BK22" s="18"/>
      <c r="BL22" s="47" t="s">
        <v>140</v>
      </c>
      <c r="BM22" s="74"/>
      <c r="BN22" s="18"/>
      <c r="BO22" s="18"/>
      <c r="BP22" s="47" t="s">
        <v>140</v>
      </c>
      <c r="BR22" s="5">
        <f t="shared" si="127"/>
        <v>10</v>
      </c>
      <c r="BS22" s="76">
        <f t="shared" si="237"/>
        <v>0</v>
      </c>
      <c r="BT22" s="76">
        <f t="shared" si="237"/>
        <v>0</v>
      </c>
      <c r="BU22" s="76">
        <f t="shared" si="237"/>
        <v>0</v>
      </c>
      <c r="BV22" s="76">
        <f t="shared" si="237"/>
        <v>0</v>
      </c>
      <c r="BW22" s="76">
        <f t="shared" si="237"/>
        <v>0</v>
      </c>
      <c r="BX22" s="76">
        <f t="shared" si="237"/>
        <v>0</v>
      </c>
      <c r="BY22" s="76">
        <f t="shared" si="237"/>
        <v>7.9999999999999991</v>
      </c>
      <c r="BZ22" s="76">
        <f t="shared" si="237"/>
        <v>11.199999999999998</v>
      </c>
      <c r="CA22" s="76">
        <f t="shared" si="237"/>
        <v>11.199999999999998</v>
      </c>
      <c r="CB22" s="76">
        <f t="shared" si="237"/>
        <v>11.199999999999998</v>
      </c>
      <c r="CC22" s="76">
        <f t="shared" si="238"/>
        <v>11.199999999999998</v>
      </c>
      <c r="CD22" s="76">
        <f t="shared" si="238"/>
        <v>11.199999999999998</v>
      </c>
      <c r="CE22" s="76">
        <f t="shared" si="238"/>
        <v>11.199999999999998</v>
      </c>
      <c r="CF22" s="76">
        <f t="shared" si="238"/>
        <v>11.199999999999998</v>
      </c>
      <c r="CG22" s="76">
        <f t="shared" si="238"/>
        <v>11.199999999999998</v>
      </c>
      <c r="CH22" s="76">
        <f t="shared" si="238"/>
        <v>11.199999999999998</v>
      </c>
      <c r="CI22" s="76">
        <f t="shared" si="238"/>
        <v>11.199999999999998</v>
      </c>
      <c r="CJ22" s="76">
        <f t="shared" si="238"/>
        <v>15.999999999999998</v>
      </c>
      <c r="CK22" s="76">
        <f t="shared" si="238"/>
        <v>15.999999999999998</v>
      </c>
      <c r="CL22" s="76">
        <f t="shared" si="238"/>
        <v>15.999999999999998</v>
      </c>
      <c r="CM22" s="76">
        <f t="shared" si="239"/>
        <v>15.999999999999998</v>
      </c>
      <c r="CN22" s="76">
        <f t="shared" si="239"/>
        <v>15.999999999999998</v>
      </c>
      <c r="CO22" s="76">
        <f t="shared" si="239"/>
        <v>15.999999999999998</v>
      </c>
      <c r="CP22" s="76">
        <f t="shared" si="239"/>
        <v>15.999999999999998</v>
      </c>
      <c r="CQ22" s="76">
        <f t="shared" si="239"/>
        <v>15.999999999999998</v>
      </c>
      <c r="CR22" s="76">
        <f t="shared" si="239"/>
        <v>15.999999999999998</v>
      </c>
      <c r="CS22" s="76">
        <f t="shared" si="239"/>
        <v>15.999999999999998</v>
      </c>
      <c r="CT22" s="76">
        <f t="shared" si="239"/>
        <v>15.999999999999998</v>
      </c>
      <c r="CU22" s="76">
        <f t="shared" si="239"/>
        <v>15.999999999999998</v>
      </c>
      <c r="CV22" s="76">
        <f t="shared" si="239"/>
        <v>15.999999999999998</v>
      </c>
      <c r="CW22" s="76">
        <f t="shared" si="240"/>
        <v>15.999999999999998</v>
      </c>
      <c r="CX22" s="76">
        <f t="shared" si="240"/>
        <v>15.999999999999998</v>
      </c>
      <c r="CY22" s="76">
        <f t="shared" si="240"/>
        <v>15.999999999999998</v>
      </c>
      <c r="CZ22" s="76">
        <f t="shared" si="240"/>
        <v>15.999999999999998</v>
      </c>
      <c r="DA22" s="76">
        <f t="shared" si="240"/>
        <v>15.999999999999998</v>
      </c>
      <c r="DB22" s="76">
        <f t="shared" si="240"/>
        <v>15.999999999999998</v>
      </c>
      <c r="DC22" s="76">
        <f t="shared" si="240"/>
        <v>15.999999999999998</v>
      </c>
      <c r="DD22" s="76">
        <f t="shared" si="240"/>
        <v>15.999999999999998</v>
      </c>
      <c r="DE22" s="76">
        <f t="shared" si="240"/>
        <v>15.999999999999998</v>
      </c>
      <c r="DF22" s="76">
        <f t="shared" si="240"/>
        <v>15.999999999999998</v>
      </c>
      <c r="DG22" s="76">
        <f t="shared" si="241"/>
        <v>15.999999999999998</v>
      </c>
      <c r="DH22" s="76">
        <f t="shared" si="241"/>
        <v>15.999999999999998</v>
      </c>
      <c r="DI22" s="76">
        <f t="shared" si="241"/>
        <v>15.999999999999998</v>
      </c>
      <c r="DJ22" s="76">
        <f t="shared" si="241"/>
        <v>15.999999999999998</v>
      </c>
      <c r="DK22" s="76">
        <f t="shared" si="241"/>
        <v>15.999999999999998</v>
      </c>
      <c r="DL22" s="76">
        <f t="shared" si="241"/>
        <v>15.999999999999998</v>
      </c>
      <c r="DM22" s="76">
        <f t="shared" si="241"/>
        <v>15.999999999999998</v>
      </c>
      <c r="DN22" s="76">
        <f t="shared" si="241"/>
        <v>15.999999999999998</v>
      </c>
      <c r="DO22" s="76">
        <f t="shared" si="241"/>
        <v>15.999999999999998</v>
      </c>
      <c r="DP22" s="76">
        <f t="shared" si="241"/>
        <v>15.999999999999998</v>
      </c>
      <c r="DQ22" s="76">
        <f t="shared" si="241"/>
        <v>15.999999999999998</v>
      </c>
      <c r="DR22" s="76">
        <f t="shared" si="241"/>
        <v>15.999999999999998</v>
      </c>
      <c r="DS22" s="79">
        <f t="shared" si="22"/>
        <v>0</v>
      </c>
      <c r="DV22" s="76">
        <f t="shared" si="242"/>
        <v>0</v>
      </c>
      <c r="DW22" s="76">
        <f t="shared" si="242"/>
        <v>0</v>
      </c>
      <c r="DX22" s="76">
        <f t="shared" si="242"/>
        <v>0</v>
      </c>
      <c r="DY22" s="76">
        <f t="shared" si="242"/>
        <v>0</v>
      </c>
      <c r="DZ22" s="76">
        <f t="shared" si="242"/>
        <v>0</v>
      </c>
      <c r="EA22" s="76">
        <f t="shared" si="242"/>
        <v>0</v>
      </c>
      <c r="EB22" s="76">
        <f t="shared" si="242"/>
        <v>0</v>
      </c>
      <c r="EC22" s="76">
        <f t="shared" si="242"/>
        <v>0</v>
      </c>
      <c r="ED22" s="76">
        <f t="shared" si="242"/>
        <v>0</v>
      </c>
      <c r="EE22" s="76">
        <f t="shared" si="242"/>
        <v>0</v>
      </c>
      <c r="EF22" s="76">
        <f t="shared" si="243"/>
        <v>7.9999999999999991</v>
      </c>
      <c r="EG22" s="76">
        <f t="shared" si="243"/>
        <v>7.9999999999999991</v>
      </c>
      <c r="EH22" s="76">
        <f t="shared" si="243"/>
        <v>7.9999999999999991</v>
      </c>
      <c r="EI22" s="76">
        <f t="shared" si="243"/>
        <v>7.9999999999999991</v>
      </c>
      <c r="EJ22" s="76">
        <f t="shared" si="243"/>
        <v>7.9999999999999991</v>
      </c>
      <c r="EK22" s="76">
        <f t="shared" si="243"/>
        <v>12.799999999999999</v>
      </c>
      <c r="EL22" s="76">
        <f t="shared" si="243"/>
        <v>12.799999999999999</v>
      </c>
      <c r="EM22" s="76">
        <f t="shared" si="243"/>
        <v>12.799999999999999</v>
      </c>
      <c r="EN22" s="76">
        <f t="shared" si="243"/>
        <v>12.799999999999999</v>
      </c>
      <c r="EO22" s="76">
        <f t="shared" si="243"/>
        <v>15.999999999999998</v>
      </c>
      <c r="EP22" s="76">
        <f t="shared" si="244"/>
        <v>15.999999999999998</v>
      </c>
      <c r="EQ22" s="76">
        <f t="shared" si="244"/>
        <v>15.999999999999998</v>
      </c>
      <c r="ER22" s="76">
        <f t="shared" si="244"/>
        <v>15.999999999999998</v>
      </c>
      <c r="ES22" s="76">
        <f t="shared" si="244"/>
        <v>15.999999999999998</v>
      </c>
      <c r="ET22" s="76">
        <f t="shared" si="244"/>
        <v>15.999999999999998</v>
      </c>
      <c r="EU22" s="76">
        <f t="shared" si="244"/>
        <v>15.999999999999998</v>
      </c>
      <c r="EV22" s="76">
        <f t="shared" si="244"/>
        <v>15.999999999999998</v>
      </c>
      <c r="EW22" s="76">
        <f t="shared" si="244"/>
        <v>15.999999999999998</v>
      </c>
      <c r="EX22" s="76">
        <f t="shared" si="244"/>
        <v>15.999999999999998</v>
      </c>
      <c r="EY22" s="76">
        <f t="shared" si="244"/>
        <v>15.999999999999998</v>
      </c>
      <c r="EZ22" s="76">
        <f t="shared" si="245"/>
        <v>15.999999999999998</v>
      </c>
      <c r="FA22" s="76">
        <f t="shared" si="245"/>
        <v>15.999999999999998</v>
      </c>
      <c r="FB22" s="76">
        <f t="shared" si="245"/>
        <v>15.999999999999998</v>
      </c>
      <c r="FC22" s="76">
        <f t="shared" si="245"/>
        <v>15.999999999999998</v>
      </c>
      <c r="FD22" s="76">
        <f t="shared" si="245"/>
        <v>15.999999999999998</v>
      </c>
      <c r="FE22" s="76">
        <f t="shared" si="245"/>
        <v>15.999999999999998</v>
      </c>
      <c r="FF22" s="76">
        <f t="shared" si="245"/>
        <v>15.999999999999998</v>
      </c>
      <c r="FG22" s="76">
        <f t="shared" si="245"/>
        <v>15.999999999999998</v>
      </c>
      <c r="FH22" s="76">
        <f t="shared" si="245"/>
        <v>15.999999999999998</v>
      </c>
      <c r="FI22" s="76">
        <f t="shared" si="245"/>
        <v>15.999999999999998</v>
      </c>
      <c r="FJ22" s="76">
        <f t="shared" si="246"/>
        <v>15.999999999999998</v>
      </c>
      <c r="FK22" s="76">
        <f t="shared" si="246"/>
        <v>15.999999999999998</v>
      </c>
      <c r="FL22" s="76">
        <f t="shared" si="246"/>
        <v>15.999999999999998</v>
      </c>
      <c r="FM22" s="76">
        <f t="shared" si="246"/>
        <v>15.999999999999998</v>
      </c>
      <c r="FN22" s="76">
        <f t="shared" si="246"/>
        <v>15.999999999999998</v>
      </c>
      <c r="FO22" s="76">
        <f t="shared" si="246"/>
        <v>15.999999999999998</v>
      </c>
      <c r="FP22" s="76">
        <f t="shared" si="246"/>
        <v>15.999999999999998</v>
      </c>
      <c r="FQ22" s="76">
        <f t="shared" si="246"/>
        <v>15.999999999999998</v>
      </c>
      <c r="FR22" s="76">
        <f t="shared" si="246"/>
        <v>15.999999999999998</v>
      </c>
      <c r="FS22" s="76">
        <f t="shared" si="246"/>
        <v>15.999999999999998</v>
      </c>
      <c r="FT22" s="76">
        <f t="shared" si="246"/>
        <v>15.999999999999998</v>
      </c>
      <c r="FU22" s="76">
        <f t="shared" si="246"/>
        <v>15.999999999999998</v>
      </c>
      <c r="FV22" s="79">
        <f t="shared" si="73"/>
        <v>0</v>
      </c>
      <c r="FX22" s="76">
        <f t="shared" si="247"/>
        <v>0</v>
      </c>
      <c r="FY22" s="76">
        <f t="shared" si="247"/>
        <v>0</v>
      </c>
      <c r="FZ22" s="76">
        <f t="shared" si="247"/>
        <v>0</v>
      </c>
      <c r="GA22" s="76">
        <f t="shared" si="247"/>
        <v>0</v>
      </c>
      <c r="GB22" s="76">
        <f t="shared" si="247"/>
        <v>0</v>
      </c>
      <c r="GC22" s="76">
        <f t="shared" si="247"/>
        <v>0</v>
      </c>
      <c r="GD22" s="76">
        <f t="shared" si="247"/>
        <v>0</v>
      </c>
      <c r="GE22" s="76">
        <f t="shared" si="247"/>
        <v>0</v>
      </c>
      <c r="GF22" s="76">
        <f t="shared" si="247"/>
        <v>0</v>
      </c>
      <c r="GG22" s="76">
        <f t="shared" si="247"/>
        <v>0</v>
      </c>
      <c r="GH22" s="76">
        <f t="shared" si="248"/>
        <v>0</v>
      </c>
      <c r="GI22" s="76">
        <f t="shared" si="248"/>
        <v>0</v>
      </c>
      <c r="GJ22" s="76">
        <f t="shared" si="248"/>
        <v>0</v>
      </c>
      <c r="GK22" s="76">
        <f t="shared" si="248"/>
        <v>0</v>
      </c>
      <c r="GL22" s="76">
        <f t="shared" si="248"/>
        <v>0</v>
      </c>
      <c r="GM22" s="76">
        <f t="shared" si="248"/>
        <v>0</v>
      </c>
      <c r="GN22" s="76">
        <f t="shared" si="248"/>
        <v>0</v>
      </c>
      <c r="GO22" s="76">
        <f t="shared" si="248"/>
        <v>0</v>
      </c>
      <c r="GP22" s="76">
        <f t="shared" si="248"/>
        <v>0</v>
      </c>
      <c r="GQ22" s="76">
        <f t="shared" si="248"/>
        <v>0</v>
      </c>
      <c r="GR22" s="76">
        <f t="shared" si="249"/>
        <v>0</v>
      </c>
      <c r="GS22" s="76">
        <f t="shared" si="249"/>
        <v>0</v>
      </c>
      <c r="GT22" s="76">
        <f t="shared" si="249"/>
        <v>0</v>
      </c>
      <c r="GU22" s="76">
        <f t="shared" si="249"/>
        <v>0</v>
      </c>
      <c r="GV22" s="76">
        <f t="shared" si="249"/>
        <v>0</v>
      </c>
      <c r="GW22" s="76">
        <f t="shared" si="249"/>
        <v>0</v>
      </c>
      <c r="GX22" s="76">
        <f t="shared" si="249"/>
        <v>0</v>
      </c>
      <c r="GY22" s="76">
        <f t="shared" si="249"/>
        <v>0</v>
      </c>
      <c r="GZ22" s="76">
        <f t="shared" si="249"/>
        <v>0</v>
      </c>
      <c r="HA22" s="76">
        <f t="shared" si="249"/>
        <v>0</v>
      </c>
      <c r="HB22" s="76">
        <f t="shared" si="250"/>
        <v>0</v>
      </c>
      <c r="HC22" s="76">
        <f t="shared" si="250"/>
        <v>0</v>
      </c>
      <c r="HD22" s="76">
        <f t="shared" si="250"/>
        <v>0</v>
      </c>
      <c r="HE22" s="76">
        <f t="shared" si="250"/>
        <v>0</v>
      </c>
      <c r="HF22" s="76">
        <f t="shared" si="250"/>
        <v>0</v>
      </c>
      <c r="HG22" s="76">
        <f t="shared" si="250"/>
        <v>0</v>
      </c>
      <c r="HH22" s="76">
        <f t="shared" si="250"/>
        <v>0</v>
      </c>
      <c r="HI22" s="76">
        <f t="shared" si="250"/>
        <v>0</v>
      </c>
      <c r="HJ22" s="76">
        <f t="shared" si="250"/>
        <v>0</v>
      </c>
      <c r="HK22" s="76">
        <f t="shared" si="250"/>
        <v>0</v>
      </c>
      <c r="HL22" s="76">
        <f t="shared" si="251"/>
        <v>0</v>
      </c>
      <c r="HM22" s="76">
        <f t="shared" si="251"/>
        <v>0</v>
      </c>
      <c r="HN22" s="76">
        <f t="shared" si="251"/>
        <v>0</v>
      </c>
      <c r="HO22" s="76">
        <f t="shared" si="251"/>
        <v>0</v>
      </c>
      <c r="HP22" s="76">
        <f t="shared" si="251"/>
        <v>0</v>
      </c>
      <c r="HQ22" s="76">
        <f t="shared" si="251"/>
        <v>0</v>
      </c>
      <c r="HR22" s="76">
        <f t="shared" si="251"/>
        <v>0</v>
      </c>
      <c r="HS22" s="76">
        <f t="shared" si="251"/>
        <v>0</v>
      </c>
      <c r="HT22" s="76">
        <f t="shared" si="251"/>
        <v>0</v>
      </c>
      <c r="HU22" s="76">
        <f t="shared" si="251"/>
        <v>0</v>
      </c>
      <c r="HV22" s="76">
        <f t="shared" si="251"/>
        <v>0</v>
      </c>
      <c r="HW22" s="76">
        <f t="shared" si="251"/>
        <v>0</v>
      </c>
      <c r="HX22" s="79">
        <f t="shared" si="124"/>
        <v>0</v>
      </c>
    </row>
    <row r="23" spans="1:232" ht="30" outlineLevel="1">
      <c r="A23" s="39" t="str">
        <f t="shared" si="231"/>
        <v/>
      </c>
      <c r="B23" s="199"/>
      <c r="C23" s="42"/>
      <c r="D23" s="204"/>
      <c r="E23" s="204"/>
      <c r="F23" s="204"/>
      <c r="G23" s="204"/>
      <c r="H23" s="204"/>
      <c r="I23" s="32"/>
      <c r="J23" s="32"/>
      <c r="K23" s="32"/>
      <c r="L23" s="32"/>
      <c r="M23" s="175" t="s">
        <v>219</v>
      </c>
      <c r="N23" s="32"/>
      <c r="O23" s="32"/>
      <c r="P23" s="32"/>
      <c r="Q23" s="32"/>
      <c r="R23" s="32"/>
      <c r="S23" s="32"/>
      <c r="T23" s="32"/>
      <c r="U23" s="32"/>
      <c r="V23" s="32" t="s">
        <v>15</v>
      </c>
      <c r="W23" s="32"/>
      <c r="X23" s="32"/>
      <c r="Y23" s="32"/>
      <c r="Z23" s="175"/>
      <c r="AA23" s="208" t="s">
        <v>35</v>
      </c>
      <c r="AB23" s="178">
        <v>44390</v>
      </c>
      <c r="AC23" s="178">
        <v>44400</v>
      </c>
      <c r="AD23" s="179" t="s">
        <v>131</v>
      </c>
      <c r="AE23" s="185">
        <v>0.44444444444444442</v>
      </c>
      <c r="AF23" s="185">
        <v>0.44444444444444442</v>
      </c>
      <c r="AG23" s="185">
        <v>0.44444444444444442</v>
      </c>
      <c r="AH23" s="185">
        <v>1.3333333333333333</v>
      </c>
      <c r="AI23" s="185">
        <v>1.3333333333333333</v>
      </c>
      <c r="AJ23" s="185">
        <v>1.3333333333333333</v>
      </c>
      <c r="AK23" s="185">
        <v>1.3333333333333333</v>
      </c>
      <c r="AL23" s="185">
        <v>1.3333333333333333</v>
      </c>
      <c r="AM23" s="186">
        <f t="shared" si="252"/>
        <v>7.9999999999999991</v>
      </c>
      <c r="AN23" s="28">
        <f t="shared" si="253"/>
        <v>5.5999999999999988</v>
      </c>
      <c r="AO23" s="28">
        <f t="shared" si="254"/>
        <v>0</v>
      </c>
      <c r="AP23" s="118">
        <f t="shared" si="233"/>
        <v>0.7</v>
      </c>
      <c r="AQ23" s="29">
        <f t="shared" si="234"/>
        <v>0</v>
      </c>
      <c r="AR23" s="43">
        <f t="shared" si="255"/>
        <v>-0.7</v>
      </c>
      <c r="AS23" s="46" t="s">
        <v>98</v>
      </c>
      <c r="AT23" s="30">
        <f t="shared" si="235"/>
        <v>44390</v>
      </c>
      <c r="AU23" s="30">
        <v>44423</v>
      </c>
      <c r="AV23" s="47" t="s">
        <v>140</v>
      </c>
      <c r="AW23" s="49" t="s">
        <v>103</v>
      </c>
      <c r="AX23" s="30">
        <v>44469</v>
      </c>
      <c r="AY23" s="30">
        <v>44454</v>
      </c>
      <c r="AZ23" s="47" t="s">
        <v>140</v>
      </c>
      <c r="BA23" s="49" t="s">
        <v>109</v>
      </c>
      <c r="BB23" s="30">
        <f t="shared" si="236"/>
        <v>44400</v>
      </c>
      <c r="BC23" s="30">
        <v>44484</v>
      </c>
      <c r="BD23" s="47" t="s">
        <v>140</v>
      </c>
      <c r="BE23" s="73"/>
      <c r="BF23" s="18"/>
      <c r="BG23" s="18"/>
      <c r="BH23" s="47" t="s">
        <v>140</v>
      </c>
      <c r="BI23" s="74"/>
      <c r="BJ23" s="18"/>
      <c r="BK23" s="18"/>
      <c r="BL23" s="47" t="s">
        <v>140</v>
      </c>
      <c r="BM23" s="74"/>
      <c r="BN23" s="18"/>
      <c r="BO23" s="18"/>
      <c r="BP23" s="47" t="s">
        <v>140</v>
      </c>
      <c r="BR23" s="5">
        <f t="shared" si="127"/>
        <v>11</v>
      </c>
      <c r="BS23" s="76">
        <f t="shared" si="237"/>
        <v>0</v>
      </c>
      <c r="BT23" s="76">
        <f t="shared" si="237"/>
        <v>0</v>
      </c>
      <c r="BU23" s="76">
        <f t="shared" si="237"/>
        <v>0</v>
      </c>
      <c r="BV23" s="76">
        <f t="shared" si="237"/>
        <v>0</v>
      </c>
      <c r="BW23" s="76">
        <f t="shared" si="237"/>
        <v>0</v>
      </c>
      <c r="BX23" s="76">
        <f t="shared" si="237"/>
        <v>0</v>
      </c>
      <c r="BY23" s="76">
        <f t="shared" si="237"/>
        <v>3.9999999999999996</v>
      </c>
      <c r="BZ23" s="76">
        <f t="shared" si="237"/>
        <v>5.5999999999999988</v>
      </c>
      <c r="CA23" s="76">
        <f t="shared" si="237"/>
        <v>5.5999999999999988</v>
      </c>
      <c r="CB23" s="76">
        <f t="shared" si="237"/>
        <v>5.5999999999999988</v>
      </c>
      <c r="CC23" s="76">
        <f t="shared" si="238"/>
        <v>5.5999999999999988</v>
      </c>
      <c r="CD23" s="76">
        <f t="shared" si="238"/>
        <v>5.5999999999999988</v>
      </c>
      <c r="CE23" s="76">
        <f t="shared" si="238"/>
        <v>5.5999999999999988</v>
      </c>
      <c r="CF23" s="76">
        <f t="shared" si="238"/>
        <v>5.5999999999999988</v>
      </c>
      <c r="CG23" s="76">
        <f t="shared" si="238"/>
        <v>5.5999999999999988</v>
      </c>
      <c r="CH23" s="76">
        <f t="shared" si="238"/>
        <v>5.5999999999999988</v>
      </c>
      <c r="CI23" s="76">
        <f t="shared" si="238"/>
        <v>5.5999999999999988</v>
      </c>
      <c r="CJ23" s="76">
        <f t="shared" si="238"/>
        <v>7.9999999999999991</v>
      </c>
      <c r="CK23" s="76">
        <f t="shared" si="238"/>
        <v>7.9999999999999991</v>
      </c>
      <c r="CL23" s="76">
        <f t="shared" si="238"/>
        <v>7.9999999999999991</v>
      </c>
      <c r="CM23" s="76">
        <f t="shared" si="239"/>
        <v>7.9999999999999991</v>
      </c>
      <c r="CN23" s="76">
        <f t="shared" si="239"/>
        <v>7.9999999999999991</v>
      </c>
      <c r="CO23" s="76">
        <f t="shared" si="239"/>
        <v>7.9999999999999991</v>
      </c>
      <c r="CP23" s="76">
        <f t="shared" si="239"/>
        <v>7.9999999999999991</v>
      </c>
      <c r="CQ23" s="76">
        <f t="shared" si="239"/>
        <v>7.9999999999999991</v>
      </c>
      <c r="CR23" s="76">
        <f t="shared" si="239"/>
        <v>7.9999999999999991</v>
      </c>
      <c r="CS23" s="76">
        <f t="shared" si="239"/>
        <v>7.9999999999999991</v>
      </c>
      <c r="CT23" s="76">
        <f t="shared" si="239"/>
        <v>7.9999999999999991</v>
      </c>
      <c r="CU23" s="76">
        <f t="shared" si="239"/>
        <v>7.9999999999999991</v>
      </c>
      <c r="CV23" s="76">
        <f t="shared" si="239"/>
        <v>7.9999999999999991</v>
      </c>
      <c r="CW23" s="76">
        <f t="shared" si="240"/>
        <v>7.9999999999999991</v>
      </c>
      <c r="CX23" s="76">
        <f t="shared" si="240"/>
        <v>7.9999999999999991</v>
      </c>
      <c r="CY23" s="76">
        <f t="shared" si="240"/>
        <v>7.9999999999999991</v>
      </c>
      <c r="CZ23" s="76">
        <f t="shared" si="240"/>
        <v>7.9999999999999991</v>
      </c>
      <c r="DA23" s="76">
        <f t="shared" si="240"/>
        <v>7.9999999999999991</v>
      </c>
      <c r="DB23" s="76">
        <f t="shared" si="240"/>
        <v>7.9999999999999991</v>
      </c>
      <c r="DC23" s="76">
        <f t="shared" si="240"/>
        <v>7.9999999999999991</v>
      </c>
      <c r="DD23" s="76">
        <f t="shared" si="240"/>
        <v>7.9999999999999991</v>
      </c>
      <c r="DE23" s="76">
        <f t="shared" si="240"/>
        <v>7.9999999999999991</v>
      </c>
      <c r="DF23" s="76">
        <f t="shared" si="240"/>
        <v>7.9999999999999991</v>
      </c>
      <c r="DG23" s="76">
        <f t="shared" si="241"/>
        <v>7.9999999999999991</v>
      </c>
      <c r="DH23" s="76">
        <f t="shared" si="241"/>
        <v>7.9999999999999991</v>
      </c>
      <c r="DI23" s="76">
        <f t="shared" si="241"/>
        <v>7.9999999999999991</v>
      </c>
      <c r="DJ23" s="76">
        <f t="shared" si="241"/>
        <v>7.9999999999999991</v>
      </c>
      <c r="DK23" s="76">
        <f t="shared" si="241"/>
        <v>7.9999999999999991</v>
      </c>
      <c r="DL23" s="76">
        <f t="shared" si="241"/>
        <v>7.9999999999999991</v>
      </c>
      <c r="DM23" s="76">
        <f t="shared" si="241"/>
        <v>7.9999999999999991</v>
      </c>
      <c r="DN23" s="76">
        <f t="shared" si="241"/>
        <v>7.9999999999999991</v>
      </c>
      <c r="DO23" s="76">
        <f t="shared" si="241"/>
        <v>7.9999999999999991</v>
      </c>
      <c r="DP23" s="76">
        <f t="shared" si="241"/>
        <v>7.9999999999999991</v>
      </c>
      <c r="DQ23" s="76">
        <f t="shared" si="241"/>
        <v>7.9999999999999991</v>
      </c>
      <c r="DR23" s="76">
        <f t="shared" si="241"/>
        <v>7.9999999999999991</v>
      </c>
      <c r="DS23" s="79">
        <f t="shared" si="22"/>
        <v>0</v>
      </c>
      <c r="DV23" s="76">
        <f t="shared" si="242"/>
        <v>0</v>
      </c>
      <c r="DW23" s="76">
        <f t="shared" si="242"/>
        <v>0</v>
      </c>
      <c r="DX23" s="76">
        <f t="shared" si="242"/>
        <v>0</v>
      </c>
      <c r="DY23" s="76">
        <f t="shared" si="242"/>
        <v>0</v>
      </c>
      <c r="DZ23" s="76">
        <f t="shared" si="242"/>
        <v>0</v>
      </c>
      <c r="EA23" s="76">
        <f t="shared" si="242"/>
        <v>0</v>
      </c>
      <c r="EB23" s="76">
        <f t="shared" si="242"/>
        <v>0</v>
      </c>
      <c r="EC23" s="76">
        <f t="shared" si="242"/>
        <v>0</v>
      </c>
      <c r="ED23" s="76">
        <f t="shared" si="242"/>
        <v>0</v>
      </c>
      <c r="EE23" s="76">
        <f t="shared" si="242"/>
        <v>0</v>
      </c>
      <c r="EF23" s="76">
        <f t="shared" si="243"/>
        <v>3.9999999999999996</v>
      </c>
      <c r="EG23" s="76">
        <f t="shared" si="243"/>
        <v>3.9999999999999996</v>
      </c>
      <c r="EH23" s="76">
        <f t="shared" si="243"/>
        <v>3.9999999999999996</v>
      </c>
      <c r="EI23" s="76">
        <f t="shared" si="243"/>
        <v>3.9999999999999996</v>
      </c>
      <c r="EJ23" s="76">
        <f t="shared" si="243"/>
        <v>3.9999999999999996</v>
      </c>
      <c r="EK23" s="76">
        <f t="shared" si="243"/>
        <v>6.3999999999999995</v>
      </c>
      <c r="EL23" s="76">
        <f t="shared" si="243"/>
        <v>6.3999999999999995</v>
      </c>
      <c r="EM23" s="76">
        <f t="shared" si="243"/>
        <v>6.3999999999999995</v>
      </c>
      <c r="EN23" s="76">
        <f t="shared" si="243"/>
        <v>6.3999999999999995</v>
      </c>
      <c r="EO23" s="76">
        <f t="shared" si="243"/>
        <v>7.9999999999999991</v>
      </c>
      <c r="EP23" s="76">
        <f t="shared" si="244"/>
        <v>7.9999999999999991</v>
      </c>
      <c r="EQ23" s="76">
        <f t="shared" si="244"/>
        <v>7.9999999999999991</v>
      </c>
      <c r="ER23" s="76">
        <f t="shared" si="244"/>
        <v>7.9999999999999991</v>
      </c>
      <c r="ES23" s="76">
        <f t="shared" si="244"/>
        <v>7.9999999999999991</v>
      </c>
      <c r="ET23" s="76">
        <f t="shared" si="244"/>
        <v>7.9999999999999991</v>
      </c>
      <c r="EU23" s="76">
        <f t="shared" si="244"/>
        <v>7.9999999999999991</v>
      </c>
      <c r="EV23" s="76">
        <f t="shared" si="244"/>
        <v>7.9999999999999991</v>
      </c>
      <c r="EW23" s="76">
        <f t="shared" si="244"/>
        <v>7.9999999999999991</v>
      </c>
      <c r="EX23" s="76">
        <f t="shared" si="244"/>
        <v>7.9999999999999991</v>
      </c>
      <c r="EY23" s="76">
        <f t="shared" si="244"/>
        <v>7.9999999999999991</v>
      </c>
      <c r="EZ23" s="76">
        <f t="shared" si="245"/>
        <v>7.9999999999999991</v>
      </c>
      <c r="FA23" s="76">
        <f t="shared" si="245"/>
        <v>7.9999999999999991</v>
      </c>
      <c r="FB23" s="76">
        <f t="shared" si="245"/>
        <v>7.9999999999999991</v>
      </c>
      <c r="FC23" s="76">
        <f t="shared" si="245"/>
        <v>7.9999999999999991</v>
      </c>
      <c r="FD23" s="76">
        <f t="shared" si="245"/>
        <v>7.9999999999999991</v>
      </c>
      <c r="FE23" s="76">
        <f t="shared" si="245"/>
        <v>7.9999999999999991</v>
      </c>
      <c r="FF23" s="76">
        <f t="shared" si="245"/>
        <v>7.9999999999999991</v>
      </c>
      <c r="FG23" s="76">
        <f t="shared" si="245"/>
        <v>7.9999999999999991</v>
      </c>
      <c r="FH23" s="76">
        <f t="shared" si="245"/>
        <v>7.9999999999999991</v>
      </c>
      <c r="FI23" s="76">
        <f t="shared" si="245"/>
        <v>7.9999999999999991</v>
      </c>
      <c r="FJ23" s="76">
        <f t="shared" si="246"/>
        <v>7.9999999999999991</v>
      </c>
      <c r="FK23" s="76">
        <f t="shared" si="246"/>
        <v>7.9999999999999991</v>
      </c>
      <c r="FL23" s="76">
        <f t="shared" si="246"/>
        <v>7.9999999999999991</v>
      </c>
      <c r="FM23" s="76">
        <f t="shared" si="246"/>
        <v>7.9999999999999991</v>
      </c>
      <c r="FN23" s="76">
        <f t="shared" si="246"/>
        <v>7.9999999999999991</v>
      </c>
      <c r="FO23" s="76">
        <f t="shared" si="246"/>
        <v>7.9999999999999991</v>
      </c>
      <c r="FP23" s="76">
        <f t="shared" si="246"/>
        <v>7.9999999999999991</v>
      </c>
      <c r="FQ23" s="76">
        <f t="shared" si="246"/>
        <v>7.9999999999999991</v>
      </c>
      <c r="FR23" s="76">
        <f t="shared" si="246"/>
        <v>7.9999999999999991</v>
      </c>
      <c r="FS23" s="76">
        <f t="shared" si="246"/>
        <v>7.9999999999999991</v>
      </c>
      <c r="FT23" s="76">
        <f t="shared" si="246"/>
        <v>7.9999999999999991</v>
      </c>
      <c r="FU23" s="76">
        <f t="shared" si="246"/>
        <v>7.9999999999999991</v>
      </c>
      <c r="FV23" s="79">
        <f t="shared" si="73"/>
        <v>0</v>
      </c>
      <c r="FX23" s="76">
        <f t="shared" si="247"/>
        <v>0</v>
      </c>
      <c r="FY23" s="76">
        <f t="shared" si="247"/>
        <v>0</v>
      </c>
      <c r="FZ23" s="76">
        <f t="shared" si="247"/>
        <v>0</v>
      </c>
      <c r="GA23" s="76">
        <f t="shared" si="247"/>
        <v>0</v>
      </c>
      <c r="GB23" s="76">
        <f t="shared" si="247"/>
        <v>0</v>
      </c>
      <c r="GC23" s="76">
        <f t="shared" si="247"/>
        <v>0</v>
      </c>
      <c r="GD23" s="76">
        <f t="shared" si="247"/>
        <v>0</v>
      </c>
      <c r="GE23" s="76">
        <f t="shared" si="247"/>
        <v>0</v>
      </c>
      <c r="GF23" s="76">
        <f t="shared" si="247"/>
        <v>0</v>
      </c>
      <c r="GG23" s="76">
        <f t="shared" si="247"/>
        <v>0</v>
      </c>
      <c r="GH23" s="76">
        <f t="shared" si="248"/>
        <v>0</v>
      </c>
      <c r="GI23" s="76">
        <f t="shared" si="248"/>
        <v>0</v>
      </c>
      <c r="GJ23" s="76">
        <f t="shared" si="248"/>
        <v>0</v>
      </c>
      <c r="GK23" s="76">
        <f t="shared" si="248"/>
        <v>0</v>
      </c>
      <c r="GL23" s="76">
        <f t="shared" si="248"/>
        <v>0</v>
      </c>
      <c r="GM23" s="76">
        <f t="shared" si="248"/>
        <v>0</v>
      </c>
      <c r="GN23" s="76">
        <f t="shared" si="248"/>
        <v>0</v>
      </c>
      <c r="GO23" s="76">
        <f t="shared" si="248"/>
        <v>0</v>
      </c>
      <c r="GP23" s="76">
        <f t="shared" si="248"/>
        <v>0</v>
      </c>
      <c r="GQ23" s="76">
        <f t="shared" si="248"/>
        <v>0</v>
      </c>
      <c r="GR23" s="76">
        <f t="shared" si="249"/>
        <v>0</v>
      </c>
      <c r="GS23" s="76">
        <f t="shared" si="249"/>
        <v>0</v>
      </c>
      <c r="GT23" s="76">
        <f t="shared" si="249"/>
        <v>0</v>
      </c>
      <c r="GU23" s="76">
        <f t="shared" si="249"/>
        <v>0</v>
      </c>
      <c r="GV23" s="76">
        <f t="shared" si="249"/>
        <v>0</v>
      </c>
      <c r="GW23" s="76">
        <f t="shared" si="249"/>
        <v>0</v>
      </c>
      <c r="GX23" s="76">
        <f t="shared" si="249"/>
        <v>0</v>
      </c>
      <c r="GY23" s="76">
        <f t="shared" si="249"/>
        <v>0</v>
      </c>
      <c r="GZ23" s="76">
        <f t="shared" si="249"/>
        <v>0</v>
      </c>
      <c r="HA23" s="76">
        <f t="shared" si="249"/>
        <v>0</v>
      </c>
      <c r="HB23" s="76">
        <f t="shared" si="250"/>
        <v>0</v>
      </c>
      <c r="HC23" s="76">
        <f t="shared" si="250"/>
        <v>0</v>
      </c>
      <c r="HD23" s="76">
        <f t="shared" si="250"/>
        <v>0</v>
      </c>
      <c r="HE23" s="76">
        <f t="shared" si="250"/>
        <v>0</v>
      </c>
      <c r="HF23" s="76">
        <f t="shared" si="250"/>
        <v>0</v>
      </c>
      <c r="HG23" s="76">
        <f t="shared" si="250"/>
        <v>0</v>
      </c>
      <c r="HH23" s="76">
        <f t="shared" si="250"/>
        <v>0</v>
      </c>
      <c r="HI23" s="76">
        <f t="shared" si="250"/>
        <v>0</v>
      </c>
      <c r="HJ23" s="76">
        <f t="shared" si="250"/>
        <v>0</v>
      </c>
      <c r="HK23" s="76">
        <f t="shared" si="250"/>
        <v>0</v>
      </c>
      <c r="HL23" s="76">
        <f t="shared" si="251"/>
        <v>0</v>
      </c>
      <c r="HM23" s="76">
        <f t="shared" si="251"/>
        <v>0</v>
      </c>
      <c r="HN23" s="76">
        <f t="shared" si="251"/>
        <v>0</v>
      </c>
      <c r="HO23" s="76">
        <f t="shared" si="251"/>
        <v>0</v>
      </c>
      <c r="HP23" s="76">
        <f t="shared" si="251"/>
        <v>0</v>
      </c>
      <c r="HQ23" s="76">
        <f t="shared" si="251"/>
        <v>0</v>
      </c>
      <c r="HR23" s="76">
        <f t="shared" si="251"/>
        <v>0</v>
      </c>
      <c r="HS23" s="76">
        <f t="shared" si="251"/>
        <v>0</v>
      </c>
      <c r="HT23" s="76">
        <f t="shared" si="251"/>
        <v>0</v>
      </c>
      <c r="HU23" s="76">
        <f t="shared" si="251"/>
        <v>0</v>
      </c>
      <c r="HV23" s="76">
        <f t="shared" si="251"/>
        <v>0</v>
      </c>
      <c r="HW23" s="76">
        <f t="shared" si="251"/>
        <v>0</v>
      </c>
      <c r="HX23" s="79">
        <f t="shared" si="124"/>
        <v>0</v>
      </c>
    </row>
    <row r="24" spans="1:232" s="69" customFormat="1" ht="18.75">
      <c r="A24" s="68"/>
      <c r="B24" s="200"/>
      <c r="C24" s="70" t="s">
        <v>134</v>
      </c>
      <c r="D24" s="203"/>
      <c r="E24" s="203"/>
      <c r="F24" s="203"/>
      <c r="G24" s="203"/>
      <c r="H24" s="203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70"/>
      <c r="AA24" s="209"/>
      <c r="AB24" s="177"/>
      <c r="AC24" s="177"/>
      <c r="AD24" s="180"/>
      <c r="AE24" s="61"/>
      <c r="AF24" s="61"/>
      <c r="AG24" s="61"/>
      <c r="AH24" s="61">
        <f t="shared" ref="AH24:AL24" si="256">SUBTOTAL(9,AH25:AH56)</f>
        <v>511.1666666666668</v>
      </c>
      <c r="AI24" s="61">
        <f t="shared" si="256"/>
        <v>511.1666666666668</v>
      </c>
      <c r="AJ24" s="61">
        <f t="shared" si="256"/>
        <v>511.1666666666668</v>
      </c>
      <c r="AK24" s="61">
        <f t="shared" si="256"/>
        <v>511.1666666666668</v>
      </c>
      <c r="AL24" s="61">
        <f t="shared" si="256"/>
        <v>511.1666666666668</v>
      </c>
      <c r="AM24" s="61">
        <f>SUBTOTAL(9,AM25:AM56)</f>
        <v>3067</v>
      </c>
      <c r="AN24" s="61">
        <f t="shared" ref="AN24:AO24" si="257">SUBTOTAL(9,AN25:AN56)</f>
        <v>655.00000000000011</v>
      </c>
      <c r="AO24" s="61">
        <f t="shared" si="257"/>
        <v>0</v>
      </c>
      <c r="AP24" s="117">
        <f>AN24/AM24</f>
        <v>0.21356374307140533</v>
      </c>
      <c r="AQ24" s="62">
        <f>AO24/AM24</f>
        <v>0</v>
      </c>
      <c r="AR24" s="63">
        <f>AQ24-AP24</f>
        <v>-0.21356374307140533</v>
      </c>
      <c r="AS24" s="64"/>
      <c r="AT24" s="65"/>
      <c r="AU24" s="65"/>
      <c r="AV24" s="66"/>
      <c r="AW24" s="67"/>
      <c r="AX24" s="65"/>
      <c r="AY24" s="65"/>
      <c r="AZ24" s="66"/>
      <c r="BA24" s="67"/>
      <c r="BB24" s="65"/>
      <c r="BC24" s="65"/>
      <c r="BD24" s="66"/>
      <c r="BE24" s="72"/>
      <c r="BF24" s="65"/>
      <c r="BG24" s="65"/>
      <c r="BH24" s="66"/>
      <c r="BI24" s="72"/>
      <c r="BJ24" s="65"/>
      <c r="BK24" s="65"/>
      <c r="BL24" s="66"/>
      <c r="BM24" s="72"/>
      <c r="BN24" s="65"/>
      <c r="BO24" s="65"/>
      <c r="BP24" s="66"/>
      <c r="BR24" s="5">
        <f t="shared" si="127"/>
        <v>12</v>
      </c>
      <c r="BS24" s="75">
        <f t="shared" ref="BS24:DQ24" si="258">SUBTOTAL(9,BS25:BS56)</f>
        <v>35.200000000000003</v>
      </c>
      <c r="BT24" s="75">
        <f t="shared" si="258"/>
        <v>35.200000000000003</v>
      </c>
      <c r="BU24" s="75">
        <f t="shared" si="258"/>
        <v>35.200000000000003</v>
      </c>
      <c r="BV24" s="75">
        <f t="shared" si="258"/>
        <v>35.200000000000003</v>
      </c>
      <c r="BW24" s="75">
        <f t="shared" si="258"/>
        <v>632.6</v>
      </c>
      <c r="BX24" s="75">
        <f t="shared" si="258"/>
        <v>632.6</v>
      </c>
      <c r="BY24" s="75">
        <f t="shared" si="258"/>
        <v>632.6</v>
      </c>
      <c r="BZ24" s="75">
        <f t="shared" si="258"/>
        <v>632.6</v>
      </c>
      <c r="CA24" s="75">
        <f t="shared" si="258"/>
        <v>647.00000000000011</v>
      </c>
      <c r="CB24" s="75">
        <f t="shared" si="258"/>
        <v>647.00000000000011</v>
      </c>
      <c r="CC24" s="75">
        <f t="shared" si="258"/>
        <v>647.00000000000011</v>
      </c>
      <c r="CD24" s="75">
        <f t="shared" si="258"/>
        <v>647.00000000000011</v>
      </c>
      <c r="CE24" s="75">
        <f t="shared" si="258"/>
        <v>647.00000000000011</v>
      </c>
      <c r="CF24" s="75">
        <f t="shared" si="258"/>
        <v>1692.4499999999998</v>
      </c>
      <c r="CG24" s="75">
        <f t="shared" si="258"/>
        <v>1692.4499999999998</v>
      </c>
      <c r="CH24" s="75">
        <f t="shared" si="258"/>
        <v>1757.25</v>
      </c>
      <c r="CI24" s="75">
        <f t="shared" si="258"/>
        <v>1758.85</v>
      </c>
      <c r="CJ24" s="75">
        <f t="shared" si="258"/>
        <v>2622.4999999999991</v>
      </c>
      <c r="CK24" s="75">
        <f t="shared" si="258"/>
        <v>2688.3</v>
      </c>
      <c r="CL24" s="75">
        <f t="shared" si="258"/>
        <v>2688.3</v>
      </c>
      <c r="CM24" s="75">
        <f t="shared" si="258"/>
        <v>2747.5000000000005</v>
      </c>
      <c r="CN24" s="75">
        <f t="shared" si="258"/>
        <v>2747.5000000000005</v>
      </c>
      <c r="CO24" s="75">
        <f t="shared" si="258"/>
        <v>2747.5000000000005</v>
      </c>
      <c r="CP24" s="75">
        <f t="shared" si="258"/>
        <v>2757.1000000000004</v>
      </c>
      <c r="CQ24" s="75">
        <f t="shared" si="258"/>
        <v>2757.1000000000004</v>
      </c>
      <c r="CR24" s="75">
        <f t="shared" si="258"/>
        <v>2760.3000000000006</v>
      </c>
      <c r="CS24" s="75">
        <f t="shared" si="258"/>
        <v>2760.3000000000006</v>
      </c>
      <c r="CT24" s="75">
        <f t="shared" si="258"/>
        <v>2760.3000000000006</v>
      </c>
      <c r="CU24" s="75">
        <f t="shared" si="258"/>
        <v>2760.3000000000006</v>
      </c>
      <c r="CV24" s="75">
        <f t="shared" si="258"/>
        <v>2760.3000000000006</v>
      </c>
      <c r="CW24" s="75">
        <f t="shared" si="258"/>
        <v>2760.3000000000006</v>
      </c>
      <c r="CX24" s="75">
        <f t="shared" si="258"/>
        <v>2760.3000000000006</v>
      </c>
      <c r="CY24" s="75">
        <f t="shared" si="258"/>
        <v>2760.3000000000006</v>
      </c>
      <c r="CZ24" s="75">
        <f t="shared" si="258"/>
        <v>2760.3000000000006</v>
      </c>
      <c r="DA24" s="75">
        <f t="shared" si="258"/>
        <v>2760.3000000000006</v>
      </c>
      <c r="DB24" s="75">
        <f t="shared" si="258"/>
        <v>2760.3000000000006</v>
      </c>
      <c r="DC24" s="75">
        <f t="shared" si="258"/>
        <v>2760.3000000000006</v>
      </c>
      <c r="DD24" s="75">
        <f t="shared" si="258"/>
        <v>2760.3000000000006</v>
      </c>
      <c r="DE24" s="75">
        <f t="shared" si="258"/>
        <v>2760.3000000000006</v>
      </c>
      <c r="DF24" s="75">
        <f t="shared" si="258"/>
        <v>2760.3000000000006</v>
      </c>
      <c r="DG24" s="75">
        <f t="shared" si="258"/>
        <v>2760.3000000000006</v>
      </c>
      <c r="DH24" s="75">
        <f t="shared" si="258"/>
        <v>2760.3000000000006</v>
      </c>
      <c r="DI24" s="75">
        <f t="shared" si="258"/>
        <v>2760.3000000000006</v>
      </c>
      <c r="DJ24" s="75">
        <f t="shared" si="258"/>
        <v>2760.3000000000006</v>
      </c>
      <c r="DK24" s="75">
        <f t="shared" si="258"/>
        <v>2760.3000000000006</v>
      </c>
      <c r="DL24" s="75">
        <f t="shared" si="258"/>
        <v>2760.3000000000006</v>
      </c>
      <c r="DM24" s="75">
        <f t="shared" si="258"/>
        <v>2760.3000000000006</v>
      </c>
      <c r="DN24" s="75">
        <f t="shared" si="258"/>
        <v>2760.3000000000006</v>
      </c>
      <c r="DO24" s="75">
        <f t="shared" si="258"/>
        <v>2760.3000000000006</v>
      </c>
      <c r="DP24" s="75">
        <f t="shared" si="258"/>
        <v>2760.3000000000006</v>
      </c>
      <c r="DQ24" s="75">
        <f t="shared" si="258"/>
        <v>2760.3000000000006</v>
      </c>
      <c r="DR24" s="75">
        <f>SUBTOTAL(9,DR25:DR56)</f>
        <v>2760.3000000000006</v>
      </c>
      <c r="DS24" s="79">
        <f t="shared" si="22"/>
        <v>-306.69999999999936</v>
      </c>
      <c r="DV24" s="75">
        <f t="shared" ref="DV24" si="259">SUBTOTAL(9,DV25:DV56)</f>
        <v>48.000000000000007</v>
      </c>
      <c r="DW24" s="75">
        <f t="shared" ref="DW24" si="260">SUBTOTAL(9,DW25:DW56)</f>
        <v>48.000000000000007</v>
      </c>
      <c r="DX24" s="75">
        <f t="shared" ref="DX24" si="261">SUBTOTAL(9,DX25:DX56)</f>
        <v>48.000000000000007</v>
      </c>
      <c r="DY24" s="75">
        <f t="shared" ref="DY24" si="262">SUBTOTAL(9,DY25:DY56)</f>
        <v>48.000000000000007</v>
      </c>
      <c r="DZ24" s="75">
        <f t="shared" ref="DZ24" si="263">SUBTOTAL(9,DZ25:DZ56)</f>
        <v>48.000000000000007</v>
      </c>
      <c r="EA24" s="75">
        <f t="shared" ref="EA24" si="264">SUBTOTAL(9,EA25:EA56)</f>
        <v>48.000000000000007</v>
      </c>
      <c r="EB24" s="75">
        <f t="shared" ref="EB24" si="265">SUBTOTAL(9,EB25:EB56)</f>
        <v>1249.2000000000003</v>
      </c>
      <c r="EC24" s="75">
        <f t="shared" ref="EC24" si="266">SUBTOTAL(9,EC25:EC56)</f>
        <v>1249.2000000000003</v>
      </c>
      <c r="ED24" s="75">
        <f t="shared" ref="ED24" si="267">SUBTOTAL(9,ED25:ED56)</f>
        <v>1257.2000000000003</v>
      </c>
      <c r="EE24" s="75">
        <f t="shared" ref="EE24" si="268">SUBTOTAL(9,EE25:EE56)</f>
        <v>1257.2000000000003</v>
      </c>
      <c r="EF24" s="75">
        <f t="shared" ref="EF24" si="269">SUBTOTAL(9,EF25:EF56)</f>
        <v>1257.2000000000003</v>
      </c>
      <c r="EG24" s="75">
        <f t="shared" ref="EG24" si="270">SUBTOTAL(9,EG25:EG56)</f>
        <v>1257.2000000000003</v>
      </c>
      <c r="EH24" s="75">
        <f t="shared" ref="EH24" si="271">SUBTOTAL(9,EH25:EH56)</f>
        <v>1257.2000000000003</v>
      </c>
      <c r="EI24" s="75">
        <f t="shared" ref="EI24" si="272">SUBTOTAL(9,EI25:EI56)</f>
        <v>2302.65</v>
      </c>
      <c r="EJ24" s="75">
        <f t="shared" ref="EJ24" si="273">SUBTOTAL(9,EJ25:EJ56)</f>
        <v>2302.65</v>
      </c>
      <c r="EK24" s="75">
        <f t="shared" ref="EK24" si="274">SUBTOTAL(9,EK25:EK56)</f>
        <v>2302.65</v>
      </c>
      <c r="EL24" s="75">
        <f t="shared" ref="EL24" si="275">SUBTOTAL(9,EL25:EL56)</f>
        <v>2302.65</v>
      </c>
      <c r="EM24" s="75">
        <f t="shared" ref="EM24" si="276">SUBTOTAL(9,EM25:EM56)</f>
        <v>2760.3000000000006</v>
      </c>
      <c r="EN24" s="75">
        <f t="shared" ref="EN24" si="277">SUBTOTAL(9,EN25:EN56)</f>
        <v>2760.3000000000006</v>
      </c>
      <c r="EO24" s="75">
        <f t="shared" ref="EO24" si="278">SUBTOTAL(9,EO25:EO56)</f>
        <v>2760.3000000000006</v>
      </c>
      <c r="EP24" s="75">
        <f t="shared" ref="EP24" si="279">SUBTOTAL(9,EP25:EP56)</f>
        <v>2760.3000000000006</v>
      </c>
      <c r="EQ24" s="75">
        <f t="shared" ref="EQ24" si="280">SUBTOTAL(9,EQ25:EQ56)</f>
        <v>2760.3000000000006</v>
      </c>
      <c r="ER24" s="75">
        <f t="shared" ref="ER24" si="281">SUBTOTAL(9,ER25:ER56)</f>
        <v>2760.3000000000006</v>
      </c>
      <c r="ES24" s="75">
        <f t="shared" ref="ES24" si="282">SUBTOTAL(9,ES25:ES56)</f>
        <v>2760.3000000000006</v>
      </c>
      <c r="ET24" s="75">
        <f t="shared" ref="ET24" si="283">SUBTOTAL(9,ET25:ET56)</f>
        <v>2760.3000000000006</v>
      </c>
      <c r="EU24" s="75">
        <f t="shared" ref="EU24" si="284">SUBTOTAL(9,EU25:EU56)</f>
        <v>2760.3000000000006</v>
      </c>
      <c r="EV24" s="75">
        <f t="shared" ref="EV24" si="285">SUBTOTAL(9,EV25:EV56)</f>
        <v>2760.3000000000006</v>
      </c>
      <c r="EW24" s="75">
        <f t="shared" ref="EW24" si="286">SUBTOTAL(9,EW25:EW56)</f>
        <v>2760.3000000000006</v>
      </c>
      <c r="EX24" s="75">
        <f t="shared" ref="EX24" si="287">SUBTOTAL(9,EX25:EX56)</f>
        <v>2760.3000000000006</v>
      </c>
      <c r="EY24" s="75">
        <f t="shared" ref="EY24" si="288">SUBTOTAL(9,EY25:EY56)</f>
        <v>2760.3000000000006</v>
      </c>
      <c r="EZ24" s="75">
        <f t="shared" ref="EZ24" si="289">SUBTOTAL(9,EZ25:EZ56)</f>
        <v>2760.3000000000006</v>
      </c>
      <c r="FA24" s="75">
        <f t="shared" ref="FA24" si="290">SUBTOTAL(9,FA25:FA56)</f>
        <v>2760.3000000000006</v>
      </c>
      <c r="FB24" s="75">
        <f t="shared" ref="FB24" si="291">SUBTOTAL(9,FB25:FB56)</f>
        <v>2760.3000000000006</v>
      </c>
      <c r="FC24" s="75">
        <f t="shared" ref="FC24" si="292">SUBTOTAL(9,FC25:FC56)</f>
        <v>2760.3000000000006</v>
      </c>
      <c r="FD24" s="75">
        <f t="shared" ref="FD24" si="293">SUBTOTAL(9,FD25:FD56)</f>
        <v>2760.3000000000006</v>
      </c>
      <c r="FE24" s="75">
        <f t="shared" ref="FE24" si="294">SUBTOTAL(9,FE25:FE56)</f>
        <v>2760.3000000000006</v>
      </c>
      <c r="FF24" s="75">
        <f t="shared" ref="FF24" si="295">SUBTOTAL(9,FF25:FF56)</f>
        <v>2760.3000000000006</v>
      </c>
      <c r="FG24" s="75">
        <f t="shared" ref="FG24" si="296">SUBTOTAL(9,FG25:FG56)</f>
        <v>2760.3000000000006</v>
      </c>
      <c r="FH24" s="75">
        <f t="shared" ref="FH24" si="297">SUBTOTAL(9,FH25:FH56)</f>
        <v>2760.3000000000006</v>
      </c>
      <c r="FI24" s="75">
        <f t="shared" ref="FI24" si="298">SUBTOTAL(9,FI25:FI56)</f>
        <v>2760.3000000000006</v>
      </c>
      <c r="FJ24" s="75">
        <f t="shared" ref="FJ24" si="299">SUBTOTAL(9,FJ25:FJ56)</f>
        <v>2760.3000000000006</v>
      </c>
      <c r="FK24" s="75">
        <f t="shared" ref="FK24" si="300">SUBTOTAL(9,FK25:FK56)</f>
        <v>2760.3000000000006</v>
      </c>
      <c r="FL24" s="75">
        <f t="shared" ref="FL24" si="301">SUBTOTAL(9,FL25:FL56)</f>
        <v>2760.3000000000006</v>
      </c>
      <c r="FM24" s="75">
        <f t="shared" ref="FM24" si="302">SUBTOTAL(9,FM25:FM56)</f>
        <v>2760.3000000000006</v>
      </c>
      <c r="FN24" s="75">
        <f t="shared" ref="FN24" si="303">SUBTOTAL(9,FN25:FN56)</f>
        <v>2760.3000000000006</v>
      </c>
      <c r="FO24" s="75">
        <f t="shared" ref="FO24" si="304">SUBTOTAL(9,FO25:FO56)</f>
        <v>2760.3000000000006</v>
      </c>
      <c r="FP24" s="75">
        <f t="shared" ref="FP24" si="305">SUBTOTAL(9,FP25:FP56)</f>
        <v>2760.3000000000006</v>
      </c>
      <c r="FQ24" s="75">
        <f t="shared" ref="FQ24" si="306">SUBTOTAL(9,FQ25:FQ56)</f>
        <v>2760.3000000000006</v>
      </c>
      <c r="FR24" s="75">
        <f t="shared" ref="FR24" si="307">SUBTOTAL(9,FR25:FR56)</f>
        <v>2760.3000000000006</v>
      </c>
      <c r="FS24" s="75">
        <f t="shared" ref="FS24" si="308">SUBTOTAL(9,FS25:FS56)</f>
        <v>2760.3000000000006</v>
      </c>
      <c r="FT24" s="75">
        <f t="shared" ref="FT24" si="309">SUBTOTAL(9,FT25:FT56)</f>
        <v>2760.3000000000006</v>
      </c>
      <c r="FU24" s="75">
        <f>SUBTOTAL(9,FU25:FU56)</f>
        <v>2760.3000000000006</v>
      </c>
      <c r="FV24" s="79">
        <f t="shared" si="73"/>
        <v>-306.69999999999936</v>
      </c>
      <c r="FX24" s="75">
        <f t="shared" ref="FX24" si="310">SUBTOTAL(9,FX25:FX56)</f>
        <v>0</v>
      </c>
      <c r="FY24" s="75">
        <f t="shared" ref="FY24" si="311">SUBTOTAL(9,FY25:FY56)</f>
        <v>0</v>
      </c>
      <c r="FZ24" s="75">
        <f t="shared" ref="FZ24" si="312">SUBTOTAL(9,FZ25:FZ56)</f>
        <v>0</v>
      </c>
      <c r="GA24" s="75">
        <f t="shared" ref="GA24" si="313">SUBTOTAL(9,GA25:GA56)</f>
        <v>0</v>
      </c>
      <c r="GB24" s="75">
        <f t="shared" ref="GB24" si="314">SUBTOTAL(9,GB25:GB56)</f>
        <v>0</v>
      </c>
      <c r="GC24" s="75">
        <f t="shared" ref="GC24" si="315">SUBTOTAL(9,GC25:GC56)</f>
        <v>0</v>
      </c>
      <c r="GD24" s="75">
        <f t="shared" ref="GD24" si="316">SUBTOTAL(9,GD25:GD56)</f>
        <v>0</v>
      </c>
      <c r="GE24" s="75">
        <f t="shared" ref="GE24" si="317">SUBTOTAL(9,GE25:GE56)</f>
        <v>0</v>
      </c>
      <c r="GF24" s="75">
        <f t="shared" ref="GF24" si="318">SUBTOTAL(9,GF25:GF56)</f>
        <v>0</v>
      </c>
      <c r="GG24" s="75">
        <f t="shared" ref="GG24" si="319">SUBTOTAL(9,GG25:GG56)</f>
        <v>0</v>
      </c>
      <c r="GH24" s="75">
        <f t="shared" ref="GH24" si="320">SUBTOTAL(9,GH25:GH56)</f>
        <v>0</v>
      </c>
      <c r="GI24" s="75">
        <f t="shared" ref="GI24" si="321">SUBTOTAL(9,GI25:GI56)</f>
        <v>0</v>
      </c>
      <c r="GJ24" s="75">
        <f t="shared" ref="GJ24" si="322">SUBTOTAL(9,GJ25:GJ56)</f>
        <v>0</v>
      </c>
      <c r="GK24" s="75">
        <f t="shared" ref="GK24" si="323">SUBTOTAL(9,GK25:GK56)</f>
        <v>0</v>
      </c>
      <c r="GL24" s="75">
        <f t="shared" ref="GL24" si="324">SUBTOTAL(9,GL25:GL56)</f>
        <v>0</v>
      </c>
      <c r="GM24" s="75">
        <f t="shared" ref="GM24" si="325">SUBTOTAL(9,GM25:GM56)</f>
        <v>0</v>
      </c>
      <c r="GN24" s="75">
        <f t="shared" ref="GN24" si="326">SUBTOTAL(9,GN25:GN56)</f>
        <v>0</v>
      </c>
      <c r="GO24" s="75">
        <f t="shared" ref="GO24" si="327">SUBTOTAL(9,GO25:GO56)</f>
        <v>0</v>
      </c>
      <c r="GP24" s="75">
        <f t="shared" ref="GP24" si="328">SUBTOTAL(9,GP25:GP56)</f>
        <v>0</v>
      </c>
      <c r="GQ24" s="75">
        <f t="shared" ref="GQ24" si="329">SUBTOTAL(9,GQ25:GQ56)</f>
        <v>0</v>
      </c>
      <c r="GR24" s="75">
        <f t="shared" ref="GR24" si="330">SUBTOTAL(9,GR25:GR56)</f>
        <v>0</v>
      </c>
      <c r="GS24" s="75">
        <f t="shared" ref="GS24" si="331">SUBTOTAL(9,GS25:GS56)</f>
        <v>0</v>
      </c>
      <c r="GT24" s="75">
        <f t="shared" ref="GT24" si="332">SUBTOTAL(9,GT25:GT56)</f>
        <v>0</v>
      </c>
      <c r="GU24" s="75">
        <f t="shared" ref="GU24" si="333">SUBTOTAL(9,GU25:GU56)</f>
        <v>0</v>
      </c>
      <c r="GV24" s="75">
        <f t="shared" ref="GV24" si="334">SUBTOTAL(9,GV25:GV56)</f>
        <v>0</v>
      </c>
      <c r="GW24" s="75">
        <f t="shared" ref="GW24" si="335">SUBTOTAL(9,GW25:GW56)</f>
        <v>0</v>
      </c>
      <c r="GX24" s="75">
        <f t="shared" ref="GX24" si="336">SUBTOTAL(9,GX25:GX56)</f>
        <v>0</v>
      </c>
      <c r="GY24" s="75">
        <f t="shared" ref="GY24" si="337">SUBTOTAL(9,GY25:GY56)</f>
        <v>0</v>
      </c>
      <c r="GZ24" s="75">
        <f t="shared" ref="GZ24" si="338">SUBTOTAL(9,GZ25:GZ56)</f>
        <v>0</v>
      </c>
      <c r="HA24" s="75">
        <f t="shared" ref="HA24" si="339">SUBTOTAL(9,HA25:HA56)</f>
        <v>0</v>
      </c>
      <c r="HB24" s="75">
        <f t="shared" ref="HB24" si="340">SUBTOTAL(9,HB25:HB56)</f>
        <v>0</v>
      </c>
      <c r="HC24" s="75">
        <f t="shared" ref="HC24" si="341">SUBTOTAL(9,HC25:HC56)</f>
        <v>0</v>
      </c>
      <c r="HD24" s="75">
        <f t="shared" ref="HD24" si="342">SUBTOTAL(9,HD25:HD56)</f>
        <v>0</v>
      </c>
      <c r="HE24" s="75">
        <f t="shared" ref="HE24" si="343">SUBTOTAL(9,HE25:HE56)</f>
        <v>0</v>
      </c>
      <c r="HF24" s="75">
        <f t="shared" ref="HF24" si="344">SUBTOTAL(9,HF25:HF56)</f>
        <v>0</v>
      </c>
      <c r="HG24" s="75">
        <f t="shared" ref="HG24" si="345">SUBTOTAL(9,HG25:HG56)</f>
        <v>0</v>
      </c>
      <c r="HH24" s="75">
        <f t="shared" ref="HH24" si="346">SUBTOTAL(9,HH25:HH56)</f>
        <v>0</v>
      </c>
      <c r="HI24" s="75">
        <f t="shared" ref="HI24" si="347">SUBTOTAL(9,HI25:HI56)</f>
        <v>0</v>
      </c>
      <c r="HJ24" s="75">
        <f t="shared" ref="HJ24" si="348">SUBTOTAL(9,HJ25:HJ56)</f>
        <v>0</v>
      </c>
      <c r="HK24" s="75">
        <f t="shared" ref="HK24" si="349">SUBTOTAL(9,HK25:HK56)</f>
        <v>0</v>
      </c>
      <c r="HL24" s="75">
        <f t="shared" ref="HL24" si="350">SUBTOTAL(9,HL25:HL56)</f>
        <v>0</v>
      </c>
      <c r="HM24" s="75">
        <f t="shared" ref="HM24" si="351">SUBTOTAL(9,HM25:HM56)</f>
        <v>0</v>
      </c>
      <c r="HN24" s="75">
        <f t="shared" ref="HN24" si="352">SUBTOTAL(9,HN25:HN56)</f>
        <v>0</v>
      </c>
      <c r="HO24" s="75">
        <f t="shared" ref="HO24" si="353">SUBTOTAL(9,HO25:HO56)</f>
        <v>0</v>
      </c>
      <c r="HP24" s="75">
        <f t="shared" ref="HP24" si="354">SUBTOTAL(9,HP25:HP56)</f>
        <v>0</v>
      </c>
      <c r="HQ24" s="75">
        <f t="shared" ref="HQ24" si="355">SUBTOTAL(9,HQ25:HQ56)</f>
        <v>0</v>
      </c>
      <c r="HR24" s="75">
        <f t="shared" ref="HR24" si="356">SUBTOTAL(9,HR25:HR56)</f>
        <v>0</v>
      </c>
      <c r="HS24" s="75">
        <f t="shared" ref="HS24" si="357">SUBTOTAL(9,HS25:HS56)</f>
        <v>0</v>
      </c>
      <c r="HT24" s="75">
        <f t="shared" ref="HT24" si="358">SUBTOTAL(9,HT25:HT56)</f>
        <v>0</v>
      </c>
      <c r="HU24" s="75">
        <f t="shared" ref="HU24" si="359">SUBTOTAL(9,HU25:HU56)</f>
        <v>0</v>
      </c>
      <c r="HV24" s="75">
        <f t="shared" ref="HV24" si="360">SUBTOTAL(9,HV25:HV56)</f>
        <v>0</v>
      </c>
      <c r="HW24" s="75">
        <f>SUBTOTAL(9,HW25:HW56)</f>
        <v>0</v>
      </c>
      <c r="HX24" s="79">
        <f t="shared" si="124"/>
        <v>0</v>
      </c>
    </row>
    <row r="25" spans="1:232" ht="30" outlineLevel="1">
      <c r="A25" s="39" t="str">
        <f t="shared" si="231"/>
        <v/>
      </c>
      <c r="B25" s="199"/>
      <c r="C25" s="42"/>
      <c r="D25" s="204"/>
      <c r="E25" s="204"/>
      <c r="F25" s="204"/>
      <c r="G25" s="204"/>
      <c r="H25" s="204"/>
      <c r="I25" s="32"/>
      <c r="J25" s="32"/>
      <c r="K25" s="32"/>
      <c r="L25" s="32"/>
      <c r="M25" s="175" t="s">
        <v>220</v>
      </c>
      <c r="N25" s="32"/>
      <c r="O25" s="32"/>
      <c r="P25" s="32"/>
      <c r="Q25" s="32"/>
      <c r="R25" s="32"/>
      <c r="S25" s="32"/>
      <c r="T25" s="32"/>
      <c r="U25" s="32"/>
      <c r="V25" s="32" t="s">
        <v>17</v>
      </c>
      <c r="W25" s="32"/>
      <c r="X25" s="32"/>
      <c r="Y25" s="32"/>
      <c r="Z25" s="174"/>
      <c r="AA25" s="208" t="s">
        <v>40</v>
      </c>
      <c r="AB25" s="178">
        <v>44491</v>
      </c>
      <c r="AC25" s="178">
        <v>44511</v>
      </c>
      <c r="AD25" s="179" t="s">
        <v>132</v>
      </c>
      <c r="AE25" s="185">
        <v>0.88888888888888884</v>
      </c>
      <c r="AF25" s="185">
        <v>0.88888888888888884</v>
      </c>
      <c r="AG25" s="185">
        <v>0.88888888888888884</v>
      </c>
      <c r="AH25" s="185">
        <v>2.6666666666666665</v>
      </c>
      <c r="AI25" s="185">
        <v>2.6666666666666665</v>
      </c>
      <c r="AJ25" s="185">
        <v>2.6666666666666665</v>
      </c>
      <c r="AK25" s="185">
        <v>2.6666666666666665</v>
      </c>
      <c r="AL25" s="185">
        <v>2.6666666666666665</v>
      </c>
      <c r="AM25" s="186">
        <f t="shared" si="252"/>
        <v>15.999999999999998</v>
      </c>
      <c r="AN25" s="28">
        <f t="shared" ref="AN25:AN56" si="361">AM25*AP25</f>
        <v>16</v>
      </c>
      <c r="AO25" s="28">
        <f>$AM25*AQ25</f>
        <v>0</v>
      </c>
      <c r="AP25" s="118">
        <f t="shared" ref="AP25:AP56" si="362">IF(AT25&lt;=$E$2,VLOOKUP($AD25,$Z$5:$AL$6,3,FALSE),0)+IF(AX25&lt;=$E$2,VLOOKUP($AD25,$Z$5:$AL$6,5,FALSE),0)+IF(BB25&lt;=$E$2,VLOOKUP($AD25,$Z$5:$AL$6,7,FALSE),0)+IF(BF25&lt;=$E$2,VLOOKUP($AD25,$Z$5:$AL$6,9,FALSE),0)+IF(BN25&lt;=$E$2,VLOOKUP($AD25,$Z$5:$AL$6,11,FALSE),0)+IF(BJ25&lt;=$E$2,VLOOKUP($AD25,$Z$5:$AL$6,13,FALSE),0)</f>
        <v>1.0000000000000002</v>
      </c>
      <c r="AQ25" s="29">
        <f>IF(AV25&lt;=$E$2,VLOOKUP($AD25,$Z$5:$AL$6,3,FALSE),0)+IF(AZ25&lt;=$E$2,VLOOKUP($AD25,$Z$5:$AL$6,5,FALSE),0)+IF(BD25&lt;=$E$2,VLOOKUP($AD25,$Z$5:$AL$6,7,FALSE),0)+IF(BH25&lt;=$E$2,VLOOKUP($AD25,$Z$5:$AL$6,9,FALSE),0)+IF(BL25&lt;=$E$2,VLOOKUP($AD25,$Z$5:$AL$6,11,FALSE),0)+IF(BP25&lt;=$E$2,VLOOKUP($AD25,$Z$5:$AL$6,11,FALSE),0)</f>
        <v>0</v>
      </c>
      <c r="AR25" s="43">
        <f t="shared" ref="AR25:AR56" si="363">AQ25-AP25</f>
        <v>-1.0000000000000002</v>
      </c>
      <c r="AS25" s="46" t="s">
        <v>115</v>
      </c>
      <c r="AT25" s="30">
        <v>44409</v>
      </c>
      <c r="AU25" s="30">
        <v>44392</v>
      </c>
      <c r="AV25" s="47" t="s">
        <v>140</v>
      </c>
      <c r="AW25" s="49" t="s">
        <v>182</v>
      </c>
      <c r="AX25" s="30">
        <v>44409</v>
      </c>
      <c r="AY25" s="30">
        <v>44392</v>
      </c>
      <c r="AZ25" s="47" t="s">
        <v>140</v>
      </c>
      <c r="BA25" s="172" t="s">
        <v>116</v>
      </c>
      <c r="BB25" s="30">
        <v>44409</v>
      </c>
      <c r="BC25" s="30">
        <f>BB25</f>
        <v>44409</v>
      </c>
      <c r="BD25" s="47" t="s">
        <v>140</v>
      </c>
      <c r="BE25" s="172" t="s">
        <v>122</v>
      </c>
      <c r="BF25" s="30">
        <v>44409</v>
      </c>
      <c r="BG25" s="30">
        <f>BF25</f>
        <v>44409</v>
      </c>
      <c r="BH25" s="47" t="s">
        <v>140</v>
      </c>
      <c r="BI25" s="172" t="s">
        <v>123</v>
      </c>
      <c r="BJ25" s="30">
        <v>44409</v>
      </c>
      <c r="BK25" s="30">
        <f>BJ25</f>
        <v>44409</v>
      </c>
      <c r="BL25" s="47" t="s">
        <v>140</v>
      </c>
      <c r="BM25" s="172" t="s">
        <v>185</v>
      </c>
      <c r="BN25" s="30">
        <v>44409</v>
      </c>
      <c r="BO25" s="30">
        <f>BN25</f>
        <v>44409</v>
      </c>
      <c r="BP25" s="47" t="s">
        <v>140</v>
      </c>
      <c r="BR25" s="5">
        <f t="shared" si="127"/>
        <v>13</v>
      </c>
      <c r="BS25" s="76">
        <f t="shared" ref="BS25:CB34" si="364">(IF($AT25&lt;=BS$7,VLOOKUP($AD25,$Z$5:$AL$6,3,FALSE),0)+IF($AX25&lt;=BS$7,VLOOKUP($AD25,$Z$5:$AL$6,5,FALSE),0)+IF($BB25&lt;=BS$7,VLOOKUP($AD25,$Z$5:$AL$6,7,FALSE),0)+IF($BF25&lt;=BS$7,VLOOKUP($AD25,$Z$5:$AL$6,9,FALSE),0)+IF($BN25&lt;=BS$7,VLOOKUP($AD25,$Z$5:$AL$6,11,FALSE),0))*$AM25</f>
        <v>0</v>
      </c>
      <c r="BT25" s="76">
        <f t="shared" si="364"/>
        <v>0</v>
      </c>
      <c r="BU25" s="76">
        <f t="shared" si="364"/>
        <v>0</v>
      </c>
      <c r="BV25" s="76">
        <f t="shared" si="364"/>
        <v>0</v>
      </c>
      <c r="BW25" s="76">
        <f t="shared" si="364"/>
        <v>0</v>
      </c>
      <c r="BX25" s="76">
        <f t="shared" si="364"/>
        <v>0</v>
      </c>
      <c r="BY25" s="76">
        <f t="shared" si="364"/>
        <v>0</v>
      </c>
      <c r="BZ25" s="76">
        <f t="shared" si="364"/>
        <v>0</v>
      </c>
      <c r="CA25" s="76">
        <f t="shared" si="364"/>
        <v>14.4</v>
      </c>
      <c r="CB25" s="76">
        <f t="shared" si="364"/>
        <v>14.4</v>
      </c>
      <c r="CC25" s="76">
        <f t="shared" ref="CC25:CL34" si="365">(IF($AT25&lt;=CC$7,VLOOKUP($AD25,$Z$5:$AL$6,3,FALSE),0)+IF($AX25&lt;=CC$7,VLOOKUP($AD25,$Z$5:$AL$6,5,FALSE),0)+IF($BB25&lt;=CC$7,VLOOKUP($AD25,$Z$5:$AL$6,7,FALSE),0)+IF($BF25&lt;=CC$7,VLOOKUP($AD25,$Z$5:$AL$6,9,FALSE),0)+IF($BN25&lt;=CC$7,VLOOKUP($AD25,$Z$5:$AL$6,11,FALSE),0))*$AM25</f>
        <v>14.4</v>
      </c>
      <c r="CD25" s="76">
        <f t="shared" si="365"/>
        <v>14.4</v>
      </c>
      <c r="CE25" s="76">
        <f t="shared" si="365"/>
        <v>14.4</v>
      </c>
      <c r="CF25" s="76">
        <f t="shared" si="365"/>
        <v>14.4</v>
      </c>
      <c r="CG25" s="76">
        <f t="shared" si="365"/>
        <v>14.4</v>
      </c>
      <c r="CH25" s="76">
        <f t="shared" si="365"/>
        <v>14.4</v>
      </c>
      <c r="CI25" s="76">
        <f t="shared" si="365"/>
        <v>14.4</v>
      </c>
      <c r="CJ25" s="76">
        <f t="shared" si="365"/>
        <v>14.4</v>
      </c>
      <c r="CK25" s="76">
        <f t="shared" si="365"/>
        <v>14.4</v>
      </c>
      <c r="CL25" s="76">
        <f t="shared" si="365"/>
        <v>14.4</v>
      </c>
      <c r="CM25" s="76">
        <f t="shared" ref="CM25:CV34" si="366">(IF($AT25&lt;=CM$7,VLOOKUP($AD25,$Z$5:$AL$6,3,FALSE),0)+IF($AX25&lt;=CM$7,VLOOKUP($AD25,$Z$5:$AL$6,5,FALSE),0)+IF($BB25&lt;=CM$7,VLOOKUP($AD25,$Z$5:$AL$6,7,FALSE),0)+IF($BF25&lt;=CM$7,VLOOKUP($AD25,$Z$5:$AL$6,9,FALSE),0)+IF($BN25&lt;=CM$7,VLOOKUP($AD25,$Z$5:$AL$6,11,FALSE),0))*$AM25</f>
        <v>14.4</v>
      </c>
      <c r="CN25" s="76">
        <f t="shared" si="366"/>
        <v>14.4</v>
      </c>
      <c r="CO25" s="76">
        <f t="shared" si="366"/>
        <v>14.4</v>
      </c>
      <c r="CP25" s="76">
        <f t="shared" si="366"/>
        <v>14.4</v>
      </c>
      <c r="CQ25" s="76">
        <f t="shared" si="366"/>
        <v>14.4</v>
      </c>
      <c r="CR25" s="76">
        <f t="shared" si="366"/>
        <v>14.4</v>
      </c>
      <c r="CS25" s="76">
        <f t="shared" si="366"/>
        <v>14.4</v>
      </c>
      <c r="CT25" s="76">
        <f t="shared" si="366"/>
        <v>14.4</v>
      </c>
      <c r="CU25" s="76">
        <f t="shared" si="366"/>
        <v>14.4</v>
      </c>
      <c r="CV25" s="76">
        <f t="shared" si="366"/>
        <v>14.4</v>
      </c>
      <c r="CW25" s="76">
        <f t="shared" ref="CW25:DF34" si="367">(IF($AT25&lt;=CW$7,VLOOKUP($AD25,$Z$5:$AL$6,3,FALSE),0)+IF($AX25&lt;=CW$7,VLOOKUP($AD25,$Z$5:$AL$6,5,FALSE),0)+IF($BB25&lt;=CW$7,VLOOKUP($AD25,$Z$5:$AL$6,7,FALSE),0)+IF($BF25&lt;=CW$7,VLOOKUP($AD25,$Z$5:$AL$6,9,FALSE),0)+IF($BN25&lt;=CW$7,VLOOKUP($AD25,$Z$5:$AL$6,11,FALSE),0))*$AM25</f>
        <v>14.4</v>
      </c>
      <c r="CX25" s="76">
        <f t="shared" si="367"/>
        <v>14.4</v>
      </c>
      <c r="CY25" s="76">
        <f t="shared" si="367"/>
        <v>14.4</v>
      </c>
      <c r="CZ25" s="76">
        <f t="shared" si="367"/>
        <v>14.4</v>
      </c>
      <c r="DA25" s="76">
        <f t="shared" si="367"/>
        <v>14.4</v>
      </c>
      <c r="DB25" s="76">
        <f t="shared" si="367"/>
        <v>14.4</v>
      </c>
      <c r="DC25" s="76">
        <f t="shared" si="367"/>
        <v>14.4</v>
      </c>
      <c r="DD25" s="76">
        <f t="shared" si="367"/>
        <v>14.4</v>
      </c>
      <c r="DE25" s="76">
        <f t="shared" si="367"/>
        <v>14.4</v>
      </c>
      <c r="DF25" s="76">
        <f t="shared" si="367"/>
        <v>14.4</v>
      </c>
      <c r="DG25" s="76">
        <f t="shared" ref="DG25:DR34" si="368">(IF($AT25&lt;=DG$7,VLOOKUP($AD25,$Z$5:$AL$6,3,FALSE),0)+IF($AX25&lt;=DG$7,VLOOKUP($AD25,$Z$5:$AL$6,5,FALSE),0)+IF($BB25&lt;=DG$7,VLOOKUP($AD25,$Z$5:$AL$6,7,FALSE),0)+IF($BF25&lt;=DG$7,VLOOKUP($AD25,$Z$5:$AL$6,9,FALSE),0)+IF($BN25&lt;=DG$7,VLOOKUP($AD25,$Z$5:$AL$6,11,FALSE),0))*$AM25</f>
        <v>14.4</v>
      </c>
      <c r="DH25" s="76">
        <f t="shared" si="368"/>
        <v>14.4</v>
      </c>
      <c r="DI25" s="76">
        <f t="shared" si="368"/>
        <v>14.4</v>
      </c>
      <c r="DJ25" s="76">
        <f t="shared" si="368"/>
        <v>14.4</v>
      </c>
      <c r="DK25" s="76">
        <f t="shared" si="368"/>
        <v>14.4</v>
      </c>
      <c r="DL25" s="76">
        <f t="shared" si="368"/>
        <v>14.4</v>
      </c>
      <c r="DM25" s="76">
        <f t="shared" si="368"/>
        <v>14.4</v>
      </c>
      <c r="DN25" s="76">
        <f t="shared" si="368"/>
        <v>14.4</v>
      </c>
      <c r="DO25" s="76">
        <f t="shared" si="368"/>
        <v>14.4</v>
      </c>
      <c r="DP25" s="76">
        <f t="shared" si="368"/>
        <v>14.4</v>
      </c>
      <c r="DQ25" s="76">
        <f t="shared" si="368"/>
        <v>14.4</v>
      </c>
      <c r="DR25" s="76">
        <f t="shared" si="368"/>
        <v>14.4</v>
      </c>
      <c r="DS25" s="79">
        <f t="shared" si="22"/>
        <v>-1.5999999999999979</v>
      </c>
      <c r="DV25" s="76">
        <f t="shared" ref="DV25:EE34" si="369">(IF($AU25&lt;=DV$7,VLOOKUP($AD25,$Z$5:$AL$6,3,FALSE),0)+IF($AY25&lt;=DV$7,VLOOKUP($AD25,$Z$5:$AL$6,5,FALSE),0)+IF($BC25&lt;=DV$7,VLOOKUP($AD25,$Z$5:$AL$6,7,FALSE),0)+IF($BG25&lt;=DV$7,VLOOKUP($AD25,$Z$5:$AL$6,9,FALSE),0)+IF($BO25&lt;=DV$7,VLOOKUP($AD25,$Z$5:$AL$6,11,FALSE),0))*$AM25</f>
        <v>0</v>
      </c>
      <c r="DW25" s="76">
        <f t="shared" si="369"/>
        <v>0</v>
      </c>
      <c r="DX25" s="76">
        <f t="shared" si="369"/>
        <v>0</v>
      </c>
      <c r="DY25" s="76">
        <f t="shared" si="369"/>
        <v>0</v>
      </c>
      <c r="DZ25" s="76">
        <f t="shared" si="369"/>
        <v>0</v>
      </c>
      <c r="EA25" s="76">
        <f t="shared" si="369"/>
        <v>0</v>
      </c>
      <c r="EB25" s="76">
        <f t="shared" si="369"/>
        <v>6.3999999999999995</v>
      </c>
      <c r="EC25" s="76">
        <f t="shared" si="369"/>
        <v>6.3999999999999995</v>
      </c>
      <c r="ED25" s="76">
        <f t="shared" si="369"/>
        <v>14.4</v>
      </c>
      <c r="EE25" s="76">
        <f t="shared" si="369"/>
        <v>14.4</v>
      </c>
      <c r="EF25" s="76">
        <f t="shared" ref="EF25:EO34" si="370">(IF($AU25&lt;=EF$7,VLOOKUP($AD25,$Z$5:$AL$6,3,FALSE),0)+IF($AY25&lt;=EF$7,VLOOKUP($AD25,$Z$5:$AL$6,5,FALSE),0)+IF($BC25&lt;=EF$7,VLOOKUP($AD25,$Z$5:$AL$6,7,FALSE),0)+IF($BG25&lt;=EF$7,VLOOKUP($AD25,$Z$5:$AL$6,9,FALSE),0)+IF($BO25&lt;=EF$7,VLOOKUP($AD25,$Z$5:$AL$6,11,FALSE),0))*$AM25</f>
        <v>14.4</v>
      </c>
      <c r="EG25" s="76">
        <f t="shared" si="370"/>
        <v>14.4</v>
      </c>
      <c r="EH25" s="76">
        <f t="shared" si="370"/>
        <v>14.4</v>
      </c>
      <c r="EI25" s="76">
        <f t="shared" si="370"/>
        <v>14.4</v>
      </c>
      <c r="EJ25" s="76">
        <f t="shared" si="370"/>
        <v>14.4</v>
      </c>
      <c r="EK25" s="76">
        <f t="shared" si="370"/>
        <v>14.4</v>
      </c>
      <c r="EL25" s="76">
        <f t="shared" si="370"/>
        <v>14.4</v>
      </c>
      <c r="EM25" s="76">
        <f t="shared" si="370"/>
        <v>14.4</v>
      </c>
      <c r="EN25" s="76">
        <f t="shared" si="370"/>
        <v>14.4</v>
      </c>
      <c r="EO25" s="76">
        <f t="shared" si="370"/>
        <v>14.4</v>
      </c>
      <c r="EP25" s="76">
        <f t="shared" ref="EP25:EY34" si="371">(IF($AU25&lt;=EP$7,VLOOKUP($AD25,$Z$5:$AL$6,3,FALSE),0)+IF($AY25&lt;=EP$7,VLOOKUP($AD25,$Z$5:$AL$6,5,FALSE),0)+IF($BC25&lt;=EP$7,VLOOKUP($AD25,$Z$5:$AL$6,7,FALSE),0)+IF($BG25&lt;=EP$7,VLOOKUP($AD25,$Z$5:$AL$6,9,FALSE),0)+IF($BO25&lt;=EP$7,VLOOKUP($AD25,$Z$5:$AL$6,11,FALSE),0))*$AM25</f>
        <v>14.4</v>
      </c>
      <c r="EQ25" s="76">
        <f t="shared" si="371"/>
        <v>14.4</v>
      </c>
      <c r="ER25" s="76">
        <f t="shared" si="371"/>
        <v>14.4</v>
      </c>
      <c r="ES25" s="76">
        <f t="shared" si="371"/>
        <v>14.4</v>
      </c>
      <c r="ET25" s="76">
        <f t="shared" si="371"/>
        <v>14.4</v>
      </c>
      <c r="EU25" s="76">
        <f t="shared" si="371"/>
        <v>14.4</v>
      </c>
      <c r="EV25" s="76">
        <f t="shared" si="371"/>
        <v>14.4</v>
      </c>
      <c r="EW25" s="76">
        <f t="shared" si="371"/>
        <v>14.4</v>
      </c>
      <c r="EX25" s="76">
        <f t="shared" si="371"/>
        <v>14.4</v>
      </c>
      <c r="EY25" s="76">
        <f t="shared" si="371"/>
        <v>14.4</v>
      </c>
      <c r="EZ25" s="76">
        <f t="shared" ref="EZ25:FI34" si="372">(IF($AU25&lt;=EZ$7,VLOOKUP($AD25,$Z$5:$AL$6,3,FALSE),0)+IF($AY25&lt;=EZ$7,VLOOKUP($AD25,$Z$5:$AL$6,5,FALSE),0)+IF($BC25&lt;=EZ$7,VLOOKUP($AD25,$Z$5:$AL$6,7,FALSE),0)+IF($BG25&lt;=EZ$7,VLOOKUP($AD25,$Z$5:$AL$6,9,FALSE),0)+IF($BO25&lt;=EZ$7,VLOOKUP($AD25,$Z$5:$AL$6,11,FALSE),0))*$AM25</f>
        <v>14.4</v>
      </c>
      <c r="FA25" s="76">
        <f t="shared" si="372"/>
        <v>14.4</v>
      </c>
      <c r="FB25" s="76">
        <f t="shared" si="372"/>
        <v>14.4</v>
      </c>
      <c r="FC25" s="76">
        <f t="shared" si="372"/>
        <v>14.4</v>
      </c>
      <c r="FD25" s="76">
        <f t="shared" si="372"/>
        <v>14.4</v>
      </c>
      <c r="FE25" s="76">
        <f t="shared" si="372"/>
        <v>14.4</v>
      </c>
      <c r="FF25" s="76">
        <f t="shared" si="372"/>
        <v>14.4</v>
      </c>
      <c r="FG25" s="76">
        <f t="shared" si="372"/>
        <v>14.4</v>
      </c>
      <c r="FH25" s="76">
        <f t="shared" si="372"/>
        <v>14.4</v>
      </c>
      <c r="FI25" s="76">
        <f t="shared" si="372"/>
        <v>14.4</v>
      </c>
      <c r="FJ25" s="76">
        <f t="shared" ref="FJ25:FU34" si="373">(IF($AU25&lt;=FJ$7,VLOOKUP($AD25,$Z$5:$AL$6,3,FALSE),0)+IF($AY25&lt;=FJ$7,VLOOKUP($AD25,$Z$5:$AL$6,5,FALSE),0)+IF($BC25&lt;=FJ$7,VLOOKUP($AD25,$Z$5:$AL$6,7,FALSE),0)+IF($BG25&lt;=FJ$7,VLOOKUP($AD25,$Z$5:$AL$6,9,FALSE),0)+IF($BO25&lt;=FJ$7,VLOOKUP($AD25,$Z$5:$AL$6,11,FALSE),0))*$AM25</f>
        <v>14.4</v>
      </c>
      <c r="FK25" s="76">
        <f t="shared" si="373"/>
        <v>14.4</v>
      </c>
      <c r="FL25" s="76">
        <f t="shared" si="373"/>
        <v>14.4</v>
      </c>
      <c r="FM25" s="76">
        <f t="shared" si="373"/>
        <v>14.4</v>
      </c>
      <c r="FN25" s="76">
        <f t="shared" si="373"/>
        <v>14.4</v>
      </c>
      <c r="FO25" s="76">
        <f t="shared" si="373"/>
        <v>14.4</v>
      </c>
      <c r="FP25" s="76">
        <f t="shared" si="373"/>
        <v>14.4</v>
      </c>
      <c r="FQ25" s="76">
        <f t="shared" si="373"/>
        <v>14.4</v>
      </c>
      <c r="FR25" s="76">
        <f t="shared" si="373"/>
        <v>14.4</v>
      </c>
      <c r="FS25" s="76">
        <f t="shared" si="373"/>
        <v>14.4</v>
      </c>
      <c r="FT25" s="76">
        <f t="shared" si="373"/>
        <v>14.4</v>
      </c>
      <c r="FU25" s="76">
        <f t="shared" si="373"/>
        <v>14.4</v>
      </c>
      <c r="FV25" s="79">
        <f t="shared" si="73"/>
        <v>-1.5999999999999979</v>
      </c>
      <c r="FX25" s="76">
        <f t="shared" ref="FX25:GG34" si="374">(IF($AV25&lt;=FX$7,VLOOKUP($AD25,$Z$5:$AL$6,3,FALSE),0)+IF($AZ25&lt;=FX$7,VLOOKUP($AD25,$Z$5:$AL$6,5,FALSE),0)+IF($BD25&lt;=FX$7,VLOOKUP($AD25,$Z$5:$AL$6,7,FALSE),0)+IF($BH25&lt;=FX$7,VLOOKUP($AD25,$Z$5:$AL$6,9,FALSE),0)+IF($BP25&lt;=FX$7,VLOOKUP($AD25,$Z$5:$AL$6,11,FALSE),0))*$AM25</f>
        <v>0</v>
      </c>
      <c r="FY25" s="76">
        <f t="shared" si="374"/>
        <v>0</v>
      </c>
      <c r="FZ25" s="76">
        <f t="shared" si="374"/>
        <v>0</v>
      </c>
      <c r="GA25" s="76">
        <f t="shared" si="374"/>
        <v>0</v>
      </c>
      <c r="GB25" s="76">
        <f t="shared" si="374"/>
        <v>0</v>
      </c>
      <c r="GC25" s="76">
        <f t="shared" si="374"/>
        <v>0</v>
      </c>
      <c r="GD25" s="76">
        <f t="shared" si="374"/>
        <v>0</v>
      </c>
      <c r="GE25" s="76">
        <f t="shared" si="374"/>
        <v>0</v>
      </c>
      <c r="GF25" s="76">
        <f t="shared" si="374"/>
        <v>0</v>
      </c>
      <c r="GG25" s="76">
        <f t="shared" si="374"/>
        <v>0</v>
      </c>
      <c r="GH25" s="76">
        <f t="shared" ref="GH25:GQ34" si="375">(IF($AV25&lt;=GH$7,VLOOKUP($AD25,$Z$5:$AL$6,3,FALSE),0)+IF($AZ25&lt;=GH$7,VLOOKUP($AD25,$Z$5:$AL$6,5,FALSE),0)+IF($BD25&lt;=GH$7,VLOOKUP($AD25,$Z$5:$AL$6,7,FALSE),0)+IF($BH25&lt;=GH$7,VLOOKUP($AD25,$Z$5:$AL$6,9,FALSE),0)+IF($BP25&lt;=GH$7,VLOOKUP($AD25,$Z$5:$AL$6,11,FALSE),0))*$AM25</f>
        <v>0</v>
      </c>
      <c r="GI25" s="76">
        <f t="shared" si="375"/>
        <v>0</v>
      </c>
      <c r="GJ25" s="76">
        <f t="shared" si="375"/>
        <v>0</v>
      </c>
      <c r="GK25" s="76">
        <f t="shared" si="375"/>
        <v>0</v>
      </c>
      <c r="GL25" s="76">
        <f t="shared" si="375"/>
        <v>0</v>
      </c>
      <c r="GM25" s="76">
        <f t="shared" si="375"/>
        <v>0</v>
      </c>
      <c r="GN25" s="76">
        <f t="shared" si="375"/>
        <v>0</v>
      </c>
      <c r="GO25" s="76">
        <f t="shared" si="375"/>
        <v>0</v>
      </c>
      <c r="GP25" s="76">
        <f t="shared" si="375"/>
        <v>0</v>
      </c>
      <c r="GQ25" s="76">
        <f t="shared" si="375"/>
        <v>0</v>
      </c>
      <c r="GR25" s="76">
        <f t="shared" ref="GR25:HA34" si="376">(IF($AV25&lt;=GR$7,VLOOKUP($AD25,$Z$5:$AL$6,3,FALSE),0)+IF($AZ25&lt;=GR$7,VLOOKUP($AD25,$Z$5:$AL$6,5,FALSE),0)+IF($BD25&lt;=GR$7,VLOOKUP($AD25,$Z$5:$AL$6,7,FALSE),0)+IF($BH25&lt;=GR$7,VLOOKUP($AD25,$Z$5:$AL$6,9,FALSE),0)+IF($BP25&lt;=GR$7,VLOOKUP($AD25,$Z$5:$AL$6,11,FALSE),0))*$AM25</f>
        <v>0</v>
      </c>
      <c r="GS25" s="76">
        <f t="shared" si="376"/>
        <v>0</v>
      </c>
      <c r="GT25" s="76">
        <f t="shared" si="376"/>
        <v>0</v>
      </c>
      <c r="GU25" s="76">
        <f t="shared" si="376"/>
        <v>0</v>
      </c>
      <c r="GV25" s="76">
        <f t="shared" si="376"/>
        <v>0</v>
      </c>
      <c r="GW25" s="76">
        <f t="shared" si="376"/>
        <v>0</v>
      </c>
      <c r="GX25" s="76">
        <f t="shared" si="376"/>
        <v>0</v>
      </c>
      <c r="GY25" s="76">
        <f t="shared" si="376"/>
        <v>0</v>
      </c>
      <c r="GZ25" s="76">
        <f t="shared" si="376"/>
        <v>0</v>
      </c>
      <c r="HA25" s="76">
        <f t="shared" si="376"/>
        <v>0</v>
      </c>
      <c r="HB25" s="76">
        <f t="shared" ref="HB25:HK34" si="377">(IF($AV25&lt;=HB$7,VLOOKUP($AD25,$Z$5:$AL$6,3,FALSE),0)+IF($AZ25&lt;=HB$7,VLOOKUP($AD25,$Z$5:$AL$6,5,FALSE),0)+IF($BD25&lt;=HB$7,VLOOKUP($AD25,$Z$5:$AL$6,7,FALSE),0)+IF($BH25&lt;=HB$7,VLOOKUP($AD25,$Z$5:$AL$6,9,FALSE),0)+IF($BP25&lt;=HB$7,VLOOKUP($AD25,$Z$5:$AL$6,11,FALSE),0))*$AM25</f>
        <v>0</v>
      </c>
      <c r="HC25" s="76">
        <f t="shared" si="377"/>
        <v>0</v>
      </c>
      <c r="HD25" s="76">
        <f t="shared" si="377"/>
        <v>0</v>
      </c>
      <c r="HE25" s="76">
        <f t="shared" si="377"/>
        <v>0</v>
      </c>
      <c r="HF25" s="76">
        <f t="shared" si="377"/>
        <v>0</v>
      </c>
      <c r="HG25" s="76">
        <f t="shared" si="377"/>
        <v>0</v>
      </c>
      <c r="HH25" s="76">
        <f t="shared" si="377"/>
        <v>0</v>
      </c>
      <c r="HI25" s="76">
        <f t="shared" si="377"/>
        <v>0</v>
      </c>
      <c r="HJ25" s="76">
        <f t="shared" si="377"/>
        <v>0</v>
      </c>
      <c r="HK25" s="76">
        <f t="shared" si="377"/>
        <v>0</v>
      </c>
      <c r="HL25" s="76">
        <f t="shared" ref="HL25:HW34" si="378">(IF($AV25&lt;=HL$7,VLOOKUP($AD25,$Z$5:$AL$6,3,FALSE),0)+IF($AZ25&lt;=HL$7,VLOOKUP($AD25,$Z$5:$AL$6,5,FALSE),0)+IF($BD25&lt;=HL$7,VLOOKUP($AD25,$Z$5:$AL$6,7,FALSE),0)+IF($BH25&lt;=HL$7,VLOOKUP($AD25,$Z$5:$AL$6,9,FALSE),0)+IF($BP25&lt;=HL$7,VLOOKUP($AD25,$Z$5:$AL$6,11,FALSE),0))*$AM25</f>
        <v>0</v>
      </c>
      <c r="HM25" s="76">
        <f t="shared" si="378"/>
        <v>0</v>
      </c>
      <c r="HN25" s="76">
        <f t="shared" si="378"/>
        <v>0</v>
      </c>
      <c r="HO25" s="76">
        <f t="shared" si="378"/>
        <v>0</v>
      </c>
      <c r="HP25" s="76">
        <f t="shared" si="378"/>
        <v>0</v>
      </c>
      <c r="HQ25" s="76">
        <f t="shared" si="378"/>
        <v>0</v>
      </c>
      <c r="HR25" s="76">
        <f t="shared" si="378"/>
        <v>0</v>
      </c>
      <c r="HS25" s="76">
        <f t="shared" si="378"/>
        <v>0</v>
      </c>
      <c r="HT25" s="76">
        <f t="shared" si="378"/>
        <v>0</v>
      </c>
      <c r="HU25" s="76">
        <f t="shared" si="378"/>
        <v>0</v>
      </c>
      <c r="HV25" s="76">
        <f t="shared" si="378"/>
        <v>0</v>
      </c>
      <c r="HW25" s="76">
        <f t="shared" si="378"/>
        <v>0</v>
      </c>
      <c r="HX25" s="79">
        <f t="shared" si="124"/>
        <v>0</v>
      </c>
    </row>
    <row r="26" spans="1:232" ht="30" outlineLevel="1">
      <c r="A26" s="39" t="str">
        <f t="shared" si="231"/>
        <v/>
      </c>
      <c r="B26" s="199"/>
      <c r="C26" s="42"/>
      <c r="D26" s="204"/>
      <c r="E26" s="204"/>
      <c r="F26" s="204"/>
      <c r="G26" s="204"/>
      <c r="H26" s="204"/>
      <c r="I26" s="32"/>
      <c r="J26" s="32"/>
      <c r="K26" s="32"/>
      <c r="L26" s="32"/>
      <c r="M26" s="175" t="s">
        <v>221</v>
      </c>
      <c r="N26" s="32"/>
      <c r="O26" s="32"/>
      <c r="P26" s="32"/>
      <c r="Q26" s="32"/>
      <c r="R26" s="32"/>
      <c r="S26" s="32"/>
      <c r="T26" s="32"/>
      <c r="U26" s="32"/>
      <c r="V26" s="32" t="s">
        <v>23</v>
      </c>
      <c r="W26" s="32"/>
      <c r="X26" s="32"/>
      <c r="Y26" s="32"/>
      <c r="Z26" s="174"/>
      <c r="AA26" s="208" t="s">
        <v>41</v>
      </c>
      <c r="AB26" s="178">
        <v>44453</v>
      </c>
      <c r="AC26" s="178">
        <v>44468</v>
      </c>
      <c r="AD26" s="179" t="s">
        <v>132</v>
      </c>
      <c r="AE26" s="185">
        <v>5.333333333333333</v>
      </c>
      <c r="AF26" s="185">
        <v>5.333333333333333</v>
      </c>
      <c r="AG26" s="185">
        <v>5.333333333333333</v>
      </c>
      <c r="AH26" s="185">
        <v>16</v>
      </c>
      <c r="AI26" s="185">
        <v>16</v>
      </c>
      <c r="AJ26" s="185">
        <v>16</v>
      </c>
      <c r="AK26" s="185">
        <v>16</v>
      </c>
      <c r="AL26" s="185">
        <v>16</v>
      </c>
      <c r="AM26" s="186">
        <f t="shared" si="252"/>
        <v>96</v>
      </c>
      <c r="AN26" s="28">
        <f t="shared" si="361"/>
        <v>19.200000000000003</v>
      </c>
      <c r="AO26" s="28">
        <f t="shared" ref="AO26:AO28" si="379">$AM26*AQ26</f>
        <v>0</v>
      </c>
      <c r="AP26" s="118">
        <f t="shared" si="362"/>
        <v>0.2</v>
      </c>
      <c r="AQ26" s="29">
        <f t="shared" ref="AQ26:AQ56" si="380">IF(AV26&lt;=$E$2,VLOOKUP($AD26,$Z$5:$AL$6,3,FALSE),0)+IF(AZ26&lt;=$E$2,VLOOKUP($AD26,$Z$5:$AL$6,5,FALSE),0)+IF(BD26&lt;=$E$2,VLOOKUP($AD26,$Z$5:$AL$6,7,FALSE),0)+IF(BH26&lt;=$E$2,VLOOKUP($AD26,$Z$5:$AL$6,9,FALSE),0)+IF(BP26&lt;=$E$2,VLOOKUP($AD26,$Z$5:$AL$6,11,FALSE),0)</f>
        <v>0</v>
      </c>
      <c r="AR26" s="43">
        <f t="shared" si="363"/>
        <v>-0.2</v>
      </c>
      <c r="AS26" s="46" t="s">
        <v>115</v>
      </c>
      <c r="AT26" s="30">
        <f t="shared" ref="AT26:AT56" si="381">AB26</f>
        <v>44453</v>
      </c>
      <c r="AU26" s="30">
        <v>44392</v>
      </c>
      <c r="AV26" s="47" t="s">
        <v>140</v>
      </c>
      <c r="AW26" s="49" t="s">
        <v>182</v>
      </c>
      <c r="AX26" s="30">
        <v>44377</v>
      </c>
      <c r="AY26" s="30">
        <v>44392</v>
      </c>
      <c r="AZ26" s="47" t="s">
        <v>140</v>
      </c>
      <c r="BA26" s="172" t="s">
        <v>116</v>
      </c>
      <c r="BB26" s="30">
        <v>44438</v>
      </c>
      <c r="BC26" s="30">
        <f>BB26</f>
        <v>44438</v>
      </c>
      <c r="BD26" s="47" t="s">
        <v>140</v>
      </c>
      <c r="BE26" s="172" t="s">
        <v>122</v>
      </c>
      <c r="BF26" s="30">
        <v>44438</v>
      </c>
      <c r="BG26" s="30">
        <f>BF26</f>
        <v>44438</v>
      </c>
      <c r="BH26" s="47" t="s">
        <v>140</v>
      </c>
      <c r="BI26" s="172" t="s">
        <v>123</v>
      </c>
      <c r="BJ26" s="30">
        <v>44438</v>
      </c>
      <c r="BK26" s="30">
        <f>BJ26</f>
        <v>44438</v>
      </c>
      <c r="BL26" s="47" t="s">
        <v>140</v>
      </c>
      <c r="BM26" s="172" t="s">
        <v>185</v>
      </c>
      <c r="BN26" s="30">
        <v>44469</v>
      </c>
      <c r="BO26" s="30">
        <f>BN26</f>
        <v>44469</v>
      </c>
      <c r="BP26" s="47" t="s">
        <v>140</v>
      </c>
      <c r="BR26" s="5">
        <f t="shared" si="127"/>
        <v>14</v>
      </c>
      <c r="BS26" s="76">
        <f t="shared" si="364"/>
        <v>0</v>
      </c>
      <c r="BT26" s="76">
        <f t="shared" si="364"/>
        <v>0</v>
      </c>
      <c r="BU26" s="76">
        <f t="shared" si="364"/>
        <v>0</v>
      </c>
      <c r="BV26" s="76">
        <f t="shared" si="364"/>
        <v>0</v>
      </c>
      <c r="BW26" s="76">
        <f t="shared" si="364"/>
        <v>19.200000000000003</v>
      </c>
      <c r="BX26" s="76">
        <f t="shared" si="364"/>
        <v>19.200000000000003</v>
      </c>
      <c r="BY26" s="76">
        <f t="shared" si="364"/>
        <v>19.200000000000003</v>
      </c>
      <c r="BZ26" s="76">
        <f t="shared" si="364"/>
        <v>19.200000000000003</v>
      </c>
      <c r="CA26" s="76">
        <f t="shared" si="364"/>
        <v>19.200000000000003</v>
      </c>
      <c r="CB26" s="76">
        <f t="shared" si="364"/>
        <v>19.200000000000003</v>
      </c>
      <c r="CC26" s="76">
        <f t="shared" si="365"/>
        <v>19.200000000000003</v>
      </c>
      <c r="CD26" s="76">
        <f t="shared" si="365"/>
        <v>19.200000000000003</v>
      </c>
      <c r="CE26" s="76">
        <f t="shared" si="365"/>
        <v>19.200000000000003</v>
      </c>
      <c r="CF26" s="76">
        <f t="shared" si="365"/>
        <v>52.800000000000004</v>
      </c>
      <c r="CG26" s="76">
        <f t="shared" si="365"/>
        <v>52.800000000000004</v>
      </c>
      <c r="CH26" s="76">
        <f t="shared" si="365"/>
        <v>72.000000000000014</v>
      </c>
      <c r="CI26" s="76">
        <f t="shared" si="365"/>
        <v>72.000000000000014</v>
      </c>
      <c r="CJ26" s="76">
        <f t="shared" si="365"/>
        <v>86.4</v>
      </c>
      <c r="CK26" s="76">
        <f t="shared" si="365"/>
        <v>86.4</v>
      </c>
      <c r="CL26" s="76">
        <f t="shared" si="365"/>
        <v>86.4</v>
      </c>
      <c r="CM26" s="76">
        <f t="shared" si="366"/>
        <v>86.4</v>
      </c>
      <c r="CN26" s="76">
        <f t="shared" si="366"/>
        <v>86.4</v>
      </c>
      <c r="CO26" s="76">
        <f t="shared" si="366"/>
        <v>86.4</v>
      </c>
      <c r="CP26" s="76">
        <f t="shared" si="366"/>
        <v>86.4</v>
      </c>
      <c r="CQ26" s="76">
        <f t="shared" si="366"/>
        <v>86.4</v>
      </c>
      <c r="CR26" s="76">
        <f t="shared" si="366"/>
        <v>86.4</v>
      </c>
      <c r="CS26" s="76">
        <f t="shared" si="366"/>
        <v>86.4</v>
      </c>
      <c r="CT26" s="76">
        <f t="shared" si="366"/>
        <v>86.4</v>
      </c>
      <c r="CU26" s="76">
        <f t="shared" si="366"/>
        <v>86.4</v>
      </c>
      <c r="CV26" s="76">
        <f t="shared" si="366"/>
        <v>86.4</v>
      </c>
      <c r="CW26" s="76">
        <f t="shared" si="367"/>
        <v>86.4</v>
      </c>
      <c r="CX26" s="76">
        <f t="shared" si="367"/>
        <v>86.4</v>
      </c>
      <c r="CY26" s="76">
        <f t="shared" si="367"/>
        <v>86.4</v>
      </c>
      <c r="CZ26" s="76">
        <f t="shared" si="367"/>
        <v>86.4</v>
      </c>
      <c r="DA26" s="76">
        <f t="shared" si="367"/>
        <v>86.4</v>
      </c>
      <c r="DB26" s="76">
        <f t="shared" si="367"/>
        <v>86.4</v>
      </c>
      <c r="DC26" s="76">
        <f t="shared" si="367"/>
        <v>86.4</v>
      </c>
      <c r="DD26" s="76">
        <f t="shared" si="367"/>
        <v>86.4</v>
      </c>
      <c r="DE26" s="76">
        <f t="shared" si="367"/>
        <v>86.4</v>
      </c>
      <c r="DF26" s="76">
        <f t="shared" si="367"/>
        <v>86.4</v>
      </c>
      <c r="DG26" s="76">
        <f t="shared" si="368"/>
        <v>86.4</v>
      </c>
      <c r="DH26" s="76">
        <f t="shared" si="368"/>
        <v>86.4</v>
      </c>
      <c r="DI26" s="76">
        <f t="shared" si="368"/>
        <v>86.4</v>
      </c>
      <c r="DJ26" s="76">
        <f t="shared" si="368"/>
        <v>86.4</v>
      </c>
      <c r="DK26" s="76">
        <f t="shared" si="368"/>
        <v>86.4</v>
      </c>
      <c r="DL26" s="76">
        <f t="shared" si="368"/>
        <v>86.4</v>
      </c>
      <c r="DM26" s="76">
        <f t="shared" si="368"/>
        <v>86.4</v>
      </c>
      <c r="DN26" s="76">
        <f t="shared" si="368"/>
        <v>86.4</v>
      </c>
      <c r="DO26" s="76">
        <f t="shared" si="368"/>
        <v>86.4</v>
      </c>
      <c r="DP26" s="76">
        <f t="shared" si="368"/>
        <v>86.4</v>
      </c>
      <c r="DQ26" s="76">
        <f t="shared" si="368"/>
        <v>86.4</v>
      </c>
      <c r="DR26" s="76">
        <f t="shared" si="368"/>
        <v>86.4</v>
      </c>
      <c r="DS26" s="79">
        <f t="shared" si="22"/>
        <v>-9.5999999999999943</v>
      </c>
      <c r="DV26" s="76">
        <f t="shared" si="369"/>
        <v>0</v>
      </c>
      <c r="DW26" s="76">
        <f t="shared" si="369"/>
        <v>0</v>
      </c>
      <c r="DX26" s="76">
        <f t="shared" si="369"/>
        <v>0</v>
      </c>
      <c r="DY26" s="76">
        <f t="shared" si="369"/>
        <v>0</v>
      </c>
      <c r="DZ26" s="76">
        <f t="shared" si="369"/>
        <v>0</v>
      </c>
      <c r="EA26" s="76">
        <f t="shared" si="369"/>
        <v>0</v>
      </c>
      <c r="EB26" s="76">
        <f t="shared" si="369"/>
        <v>38.400000000000006</v>
      </c>
      <c r="EC26" s="76">
        <f t="shared" si="369"/>
        <v>38.400000000000006</v>
      </c>
      <c r="ED26" s="76">
        <f t="shared" si="369"/>
        <v>38.400000000000006</v>
      </c>
      <c r="EE26" s="76">
        <f t="shared" si="369"/>
        <v>38.400000000000006</v>
      </c>
      <c r="EF26" s="76">
        <f t="shared" si="370"/>
        <v>38.400000000000006</v>
      </c>
      <c r="EG26" s="76">
        <f t="shared" si="370"/>
        <v>38.400000000000006</v>
      </c>
      <c r="EH26" s="76">
        <f t="shared" si="370"/>
        <v>38.400000000000006</v>
      </c>
      <c r="EI26" s="76">
        <f t="shared" si="370"/>
        <v>72.000000000000014</v>
      </c>
      <c r="EJ26" s="76">
        <f t="shared" si="370"/>
        <v>72.000000000000014</v>
      </c>
      <c r="EK26" s="76">
        <f t="shared" si="370"/>
        <v>72.000000000000014</v>
      </c>
      <c r="EL26" s="76">
        <f t="shared" si="370"/>
        <v>72.000000000000014</v>
      </c>
      <c r="EM26" s="76">
        <f t="shared" si="370"/>
        <v>86.4</v>
      </c>
      <c r="EN26" s="76">
        <f t="shared" si="370"/>
        <v>86.4</v>
      </c>
      <c r="EO26" s="76">
        <f t="shared" si="370"/>
        <v>86.4</v>
      </c>
      <c r="EP26" s="76">
        <f t="shared" si="371"/>
        <v>86.4</v>
      </c>
      <c r="EQ26" s="76">
        <f t="shared" si="371"/>
        <v>86.4</v>
      </c>
      <c r="ER26" s="76">
        <f t="shared" si="371"/>
        <v>86.4</v>
      </c>
      <c r="ES26" s="76">
        <f t="shared" si="371"/>
        <v>86.4</v>
      </c>
      <c r="ET26" s="76">
        <f t="shared" si="371"/>
        <v>86.4</v>
      </c>
      <c r="EU26" s="76">
        <f t="shared" si="371"/>
        <v>86.4</v>
      </c>
      <c r="EV26" s="76">
        <f t="shared" si="371"/>
        <v>86.4</v>
      </c>
      <c r="EW26" s="76">
        <f t="shared" si="371"/>
        <v>86.4</v>
      </c>
      <c r="EX26" s="76">
        <f t="shared" si="371"/>
        <v>86.4</v>
      </c>
      <c r="EY26" s="76">
        <f t="shared" si="371"/>
        <v>86.4</v>
      </c>
      <c r="EZ26" s="76">
        <f t="shared" si="372"/>
        <v>86.4</v>
      </c>
      <c r="FA26" s="76">
        <f t="shared" si="372"/>
        <v>86.4</v>
      </c>
      <c r="FB26" s="76">
        <f t="shared" si="372"/>
        <v>86.4</v>
      </c>
      <c r="FC26" s="76">
        <f t="shared" si="372"/>
        <v>86.4</v>
      </c>
      <c r="FD26" s="76">
        <f t="shared" si="372"/>
        <v>86.4</v>
      </c>
      <c r="FE26" s="76">
        <f t="shared" si="372"/>
        <v>86.4</v>
      </c>
      <c r="FF26" s="76">
        <f t="shared" si="372"/>
        <v>86.4</v>
      </c>
      <c r="FG26" s="76">
        <f t="shared" si="372"/>
        <v>86.4</v>
      </c>
      <c r="FH26" s="76">
        <f t="shared" si="372"/>
        <v>86.4</v>
      </c>
      <c r="FI26" s="76">
        <f t="shared" si="372"/>
        <v>86.4</v>
      </c>
      <c r="FJ26" s="76">
        <f t="shared" si="373"/>
        <v>86.4</v>
      </c>
      <c r="FK26" s="76">
        <f t="shared" si="373"/>
        <v>86.4</v>
      </c>
      <c r="FL26" s="76">
        <f t="shared" si="373"/>
        <v>86.4</v>
      </c>
      <c r="FM26" s="76">
        <f t="shared" si="373"/>
        <v>86.4</v>
      </c>
      <c r="FN26" s="76">
        <f t="shared" si="373"/>
        <v>86.4</v>
      </c>
      <c r="FO26" s="76">
        <f t="shared" si="373"/>
        <v>86.4</v>
      </c>
      <c r="FP26" s="76">
        <f t="shared" si="373"/>
        <v>86.4</v>
      </c>
      <c r="FQ26" s="76">
        <f t="shared" si="373"/>
        <v>86.4</v>
      </c>
      <c r="FR26" s="76">
        <f t="shared" si="373"/>
        <v>86.4</v>
      </c>
      <c r="FS26" s="76">
        <f t="shared" si="373"/>
        <v>86.4</v>
      </c>
      <c r="FT26" s="76">
        <f t="shared" si="373"/>
        <v>86.4</v>
      </c>
      <c r="FU26" s="76">
        <f t="shared" si="373"/>
        <v>86.4</v>
      </c>
      <c r="FV26" s="79">
        <f t="shared" si="73"/>
        <v>-9.5999999999999943</v>
      </c>
      <c r="FX26" s="76">
        <f t="shared" si="374"/>
        <v>0</v>
      </c>
      <c r="FY26" s="76">
        <f t="shared" si="374"/>
        <v>0</v>
      </c>
      <c r="FZ26" s="76">
        <f t="shared" si="374"/>
        <v>0</v>
      </c>
      <c r="GA26" s="76">
        <f t="shared" si="374"/>
        <v>0</v>
      </c>
      <c r="GB26" s="76">
        <f t="shared" si="374"/>
        <v>0</v>
      </c>
      <c r="GC26" s="76">
        <f t="shared" si="374"/>
        <v>0</v>
      </c>
      <c r="GD26" s="76">
        <f t="shared" si="374"/>
        <v>0</v>
      </c>
      <c r="GE26" s="76">
        <f t="shared" si="374"/>
        <v>0</v>
      </c>
      <c r="GF26" s="76">
        <f t="shared" si="374"/>
        <v>0</v>
      </c>
      <c r="GG26" s="76">
        <f t="shared" si="374"/>
        <v>0</v>
      </c>
      <c r="GH26" s="76">
        <f t="shared" si="375"/>
        <v>0</v>
      </c>
      <c r="GI26" s="76">
        <f t="shared" si="375"/>
        <v>0</v>
      </c>
      <c r="GJ26" s="76">
        <f t="shared" si="375"/>
        <v>0</v>
      </c>
      <c r="GK26" s="76">
        <f t="shared" si="375"/>
        <v>0</v>
      </c>
      <c r="GL26" s="76">
        <f t="shared" si="375"/>
        <v>0</v>
      </c>
      <c r="GM26" s="76">
        <f t="shared" si="375"/>
        <v>0</v>
      </c>
      <c r="GN26" s="76">
        <f t="shared" si="375"/>
        <v>0</v>
      </c>
      <c r="GO26" s="76">
        <f t="shared" si="375"/>
        <v>0</v>
      </c>
      <c r="GP26" s="76">
        <f t="shared" si="375"/>
        <v>0</v>
      </c>
      <c r="GQ26" s="76">
        <f t="shared" si="375"/>
        <v>0</v>
      </c>
      <c r="GR26" s="76">
        <f t="shared" si="376"/>
        <v>0</v>
      </c>
      <c r="GS26" s="76">
        <f t="shared" si="376"/>
        <v>0</v>
      </c>
      <c r="GT26" s="76">
        <f t="shared" si="376"/>
        <v>0</v>
      </c>
      <c r="GU26" s="76">
        <f t="shared" si="376"/>
        <v>0</v>
      </c>
      <c r="GV26" s="76">
        <f t="shared" si="376"/>
        <v>0</v>
      </c>
      <c r="GW26" s="76">
        <f t="shared" si="376"/>
        <v>0</v>
      </c>
      <c r="GX26" s="76">
        <f t="shared" si="376"/>
        <v>0</v>
      </c>
      <c r="GY26" s="76">
        <f t="shared" si="376"/>
        <v>0</v>
      </c>
      <c r="GZ26" s="76">
        <f t="shared" si="376"/>
        <v>0</v>
      </c>
      <c r="HA26" s="76">
        <f t="shared" si="376"/>
        <v>0</v>
      </c>
      <c r="HB26" s="76">
        <f t="shared" si="377"/>
        <v>0</v>
      </c>
      <c r="HC26" s="76">
        <f t="shared" si="377"/>
        <v>0</v>
      </c>
      <c r="HD26" s="76">
        <f t="shared" si="377"/>
        <v>0</v>
      </c>
      <c r="HE26" s="76">
        <f t="shared" si="377"/>
        <v>0</v>
      </c>
      <c r="HF26" s="76">
        <f t="shared" si="377"/>
        <v>0</v>
      </c>
      <c r="HG26" s="76">
        <f t="shared" si="377"/>
        <v>0</v>
      </c>
      <c r="HH26" s="76">
        <f t="shared" si="377"/>
        <v>0</v>
      </c>
      <c r="HI26" s="76">
        <f t="shared" si="377"/>
        <v>0</v>
      </c>
      <c r="HJ26" s="76">
        <f t="shared" si="377"/>
        <v>0</v>
      </c>
      <c r="HK26" s="76">
        <f t="shared" si="377"/>
        <v>0</v>
      </c>
      <c r="HL26" s="76">
        <f t="shared" si="378"/>
        <v>0</v>
      </c>
      <c r="HM26" s="76">
        <f t="shared" si="378"/>
        <v>0</v>
      </c>
      <c r="HN26" s="76">
        <f t="shared" si="378"/>
        <v>0</v>
      </c>
      <c r="HO26" s="76">
        <f t="shared" si="378"/>
        <v>0</v>
      </c>
      <c r="HP26" s="76">
        <f t="shared" si="378"/>
        <v>0</v>
      </c>
      <c r="HQ26" s="76">
        <f t="shared" si="378"/>
        <v>0</v>
      </c>
      <c r="HR26" s="76">
        <f t="shared" si="378"/>
        <v>0</v>
      </c>
      <c r="HS26" s="76">
        <f t="shared" si="378"/>
        <v>0</v>
      </c>
      <c r="HT26" s="76">
        <f t="shared" si="378"/>
        <v>0</v>
      </c>
      <c r="HU26" s="76">
        <f t="shared" si="378"/>
        <v>0</v>
      </c>
      <c r="HV26" s="76">
        <f t="shared" si="378"/>
        <v>0</v>
      </c>
      <c r="HW26" s="76">
        <f t="shared" si="378"/>
        <v>0</v>
      </c>
      <c r="HX26" s="79">
        <f t="shared" si="124"/>
        <v>0</v>
      </c>
    </row>
    <row r="27" spans="1:232" ht="30" outlineLevel="1">
      <c r="A27" s="39" t="str">
        <f t="shared" si="231"/>
        <v/>
      </c>
      <c r="B27" s="199"/>
      <c r="C27" s="42"/>
      <c r="D27" s="204"/>
      <c r="E27" s="204"/>
      <c r="F27" s="204"/>
      <c r="G27" s="204"/>
      <c r="H27" s="204"/>
      <c r="I27" s="32"/>
      <c r="J27" s="32"/>
      <c r="K27" s="32"/>
      <c r="L27" s="32"/>
      <c r="M27" s="175" t="s">
        <v>222</v>
      </c>
      <c r="N27" s="32"/>
      <c r="O27" s="32"/>
      <c r="P27" s="32"/>
      <c r="Q27" s="32"/>
      <c r="R27" s="32"/>
      <c r="S27" s="32"/>
      <c r="T27" s="32"/>
      <c r="U27" s="32"/>
      <c r="V27" s="32" t="s">
        <v>23</v>
      </c>
      <c r="W27" s="32"/>
      <c r="X27" s="32"/>
      <c r="Y27" s="32"/>
      <c r="Z27" s="174"/>
      <c r="AA27" s="208" t="s">
        <v>42</v>
      </c>
      <c r="AB27" s="178">
        <v>44453</v>
      </c>
      <c r="AC27" s="178">
        <v>44468</v>
      </c>
      <c r="AD27" s="179" t="s">
        <v>132</v>
      </c>
      <c r="AE27" s="185">
        <v>5.333333333333333</v>
      </c>
      <c r="AF27" s="185">
        <v>5.333333333333333</v>
      </c>
      <c r="AG27" s="185">
        <v>5.333333333333333</v>
      </c>
      <c r="AH27" s="185">
        <v>16</v>
      </c>
      <c r="AI27" s="185">
        <v>16</v>
      </c>
      <c r="AJ27" s="185">
        <v>16</v>
      </c>
      <c r="AK27" s="185">
        <v>16</v>
      </c>
      <c r="AL27" s="185">
        <v>16</v>
      </c>
      <c r="AM27" s="186">
        <f t="shared" si="252"/>
        <v>96</v>
      </c>
      <c r="AN27" s="28">
        <f t="shared" si="361"/>
        <v>19.200000000000003</v>
      </c>
      <c r="AO27" s="28">
        <f t="shared" si="379"/>
        <v>0</v>
      </c>
      <c r="AP27" s="118">
        <f t="shared" si="362"/>
        <v>0.2</v>
      </c>
      <c r="AQ27" s="29">
        <f t="shared" si="380"/>
        <v>0</v>
      </c>
      <c r="AR27" s="43">
        <f t="shared" si="363"/>
        <v>-0.2</v>
      </c>
      <c r="AS27" s="46" t="s">
        <v>115</v>
      </c>
      <c r="AT27" s="30">
        <f t="shared" si="381"/>
        <v>44453</v>
      </c>
      <c r="AU27" s="30">
        <v>44392</v>
      </c>
      <c r="AV27" s="47" t="s">
        <v>140</v>
      </c>
      <c r="AW27" s="49" t="s">
        <v>182</v>
      </c>
      <c r="AX27" s="30">
        <v>44377</v>
      </c>
      <c r="AY27" s="30">
        <v>44392</v>
      </c>
      <c r="AZ27" s="47" t="s">
        <v>140</v>
      </c>
      <c r="BA27" s="172" t="s">
        <v>116</v>
      </c>
      <c r="BB27" s="30">
        <v>44438</v>
      </c>
      <c r="BC27" s="30">
        <f>BB27</f>
        <v>44438</v>
      </c>
      <c r="BD27" s="47" t="s">
        <v>140</v>
      </c>
      <c r="BE27" s="172" t="s">
        <v>122</v>
      </c>
      <c r="BF27" s="30">
        <v>44438</v>
      </c>
      <c r="BG27" s="30">
        <f>BF27</f>
        <v>44438</v>
      </c>
      <c r="BH27" s="47" t="s">
        <v>140</v>
      </c>
      <c r="BI27" s="172" t="s">
        <v>123</v>
      </c>
      <c r="BJ27" s="30">
        <v>44438</v>
      </c>
      <c r="BK27" s="30">
        <f>BJ27</f>
        <v>44438</v>
      </c>
      <c r="BL27" s="47" t="s">
        <v>140</v>
      </c>
      <c r="BM27" s="172" t="s">
        <v>185</v>
      </c>
      <c r="BN27" s="30">
        <v>44469</v>
      </c>
      <c r="BO27" s="30">
        <f>BN27</f>
        <v>44469</v>
      </c>
      <c r="BP27" s="47" t="s">
        <v>140</v>
      </c>
      <c r="BR27" s="5">
        <f t="shared" si="127"/>
        <v>15</v>
      </c>
      <c r="BS27" s="76">
        <f t="shared" si="364"/>
        <v>0</v>
      </c>
      <c r="BT27" s="76">
        <f t="shared" si="364"/>
        <v>0</v>
      </c>
      <c r="BU27" s="76">
        <f t="shared" si="364"/>
        <v>0</v>
      </c>
      <c r="BV27" s="76">
        <f t="shared" si="364"/>
        <v>0</v>
      </c>
      <c r="BW27" s="76">
        <f t="shared" si="364"/>
        <v>19.200000000000003</v>
      </c>
      <c r="BX27" s="76">
        <f t="shared" si="364"/>
        <v>19.200000000000003</v>
      </c>
      <c r="BY27" s="76">
        <f t="shared" si="364"/>
        <v>19.200000000000003</v>
      </c>
      <c r="BZ27" s="76">
        <f t="shared" si="364"/>
        <v>19.200000000000003</v>
      </c>
      <c r="CA27" s="76">
        <f t="shared" si="364"/>
        <v>19.200000000000003</v>
      </c>
      <c r="CB27" s="76">
        <f t="shared" si="364"/>
        <v>19.200000000000003</v>
      </c>
      <c r="CC27" s="76">
        <f t="shared" si="365"/>
        <v>19.200000000000003</v>
      </c>
      <c r="CD27" s="76">
        <f t="shared" si="365"/>
        <v>19.200000000000003</v>
      </c>
      <c r="CE27" s="76">
        <f t="shared" si="365"/>
        <v>19.200000000000003</v>
      </c>
      <c r="CF27" s="76">
        <f t="shared" si="365"/>
        <v>52.800000000000004</v>
      </c>
      <c r="CG27" s="76">
        <f t="shared" si="365"/>
        <v>52.800000000000004</v>
      </c>
      <c r="CH27" s="76">
        <f t="shared" si="365"/>
        <v>72.000000000000014</v>
      </c>
      <c r="CI27" s="76">
        <f t="shared" si="365"/>
        <v>72.000000000000014</v>
      </c>
      <c r="CJ27" s="76">
        <f t="shared" si="365"/>
        <v>86.4</v>
      </c>
      <c r="CK27" s="76">
        <f t="shared" si="365"/>
        <v>86.4</v>
      </c>
      <c r="CL27" s="76">
        <f t="shared" si="365"/>
        <v>86.4</v>
      </c>
      <c r="CM27" s="76">
        <f t="shared" si="366"/>
        <v>86.4</v>
      </c>
      <c r="CN27" s="76">
        <f t="shared" si="366"/>
        <v>86.4</v>
      </c>
      <c r="CO27" s="76">
        <f t="shared" si="366"/>
        <v>86.4</v>
      </c>
      <c r="CP27" s="76">
        <f t="shared" si="366"/>
        <v>86.4</v>
      </c>
      <c r="CQ27" s="76">
        <f t="shared" si="366"/>
        <v>86.4</v>
      </c>
      <c r="CR27" s="76">
        <f t="shared" si="366"/>
        <v>86.4</v>
      </c>
      <c r="CS27" s="76">
        <f t="shared" si="366"/>
        <v>86.4</v>
      </c>
      <c r="CT27" s="76">
        <f t="shared" si="366"/>
        <v>86.4</v>
      </c>
      <c r="CU27" s="76">
        <f t="shared" si="366"/>
        <v>86.4</v>
      </c>
      <c r="CV27" s="76">
        <f t="shared" si="366"/>
        <v>86.4</v>
      </c>
      <c r="CW27" s="76">
        <f t="shared" si="367"/>
        <v>86.4</v>
      </c>
      <c r="CX27" s="76">
        <f t="shared" si="367"/>
        <v>86.4</v>
      </c>
      <c r="CY27" s="76">
        <f t="shared" si="367"/>
        <v>86.4</v>
      </c>
      <c r="CZ27" s="76">
        <f t="shared" si="367"/>
        <v>86.4</v>
      </c>
      <c r="DA27" s="76">
        <f t="shared" si="367"/>
        <v>86.4</v>
      </c>
      <c r="DB27" s="76">
        <f t="shared" si="367"/>
        <v>86.4</v>
      </c>
      <c r="DC27" s="76">
        <f t="shared" si="367"/>
        <v>86.4</v>
      </c>
      <c r="DD27" s="76">
        <f t="shared" si="367"/>
        <v>86.4</v>
      </c>
      <c r="DE27" s="76">
        <f t="shared" si="367"/>
        <v>86.4</v>
      </c>
      <c r="DF27" s="76">
        <f t="shared" si="367"/>
        <v>86.4</v>
      </c>
      <c r="DG27" s="76">
        <f t="shared" si="368"/>
        <v>86.4</v>
      </c>
      <c r="DH27" s="76">
        <f t="shared" si="368"/>
        <v>86.4</v>
      </c>
      <c r="DI27" s="76">
        <f t="shared" si="368"/>
        <v>86.4</v>
      </c>
      <c r="DJ27" s="76">
        <f t="shared" si="368"/>
        <v>86.4</v>
      </c>
      <c r="DK27" s="76">
        <f t="shared" si="368"/>
        <v>86.4</v>
      </c>
      <c r="DL27" s="76">
        <f t="shared" si="368"/>
        <v>86.4</v>
      </c>
      <c r="DM27" s="76">
        <f t="shared" si="368"/>
        <v>86.4</v>
      </c>
      <c r="DN27" s="76">
        <f t="shared" si="368"/>
        <v>86.4</v>
      </c>
      <c r="DO27" s="76">
        <f t="shared" si="368"/>
        <v>86.4</v>
      </c>
      <c r="DP27" s="76">
        <f t="shared" si="368"/>
        <v>86.4</v>
      </c>
      <c r="DQ27" s="76">
        <f t="shared" si="368"/>
        <v>86.4</v>
      </c>
      <c r="DR27" s="76">
        <f t="shared" si="368"/>
        <v>86.4</v>
      </c>
      <c r="DS27" s="79">
        <f t="shared" si="22"/>
        <v>-9.5999999999999943</v>
      </c>
      <c r="DV27" s="76">
        <f t="shared" si="369"/>
        <v>0</v>
      </c>
      <c r="DW27" s="76">
        <f t="shared" si="369"/>
        <v>0</v>
      </c>
      <c r="DX27" s="76">
        <f t="shared" si="369"/>
        <v>0</v>
      </c>
      <c r="DY27" s="76">
        <f t="shared" si="369"/>
        <v>0</v>
      </c>
      <c r="DZ27" s="76">
        <f t="shared" si="369"/>
        <v>0</v>
      </c>
      <c r="EA27" s="76">
        <f t="shared" si="369"/>
        <v>0</v>
      </c>
      <c r="EB27" s="76">
        <f t="shared" si="369"/>
        <v>38.400000000000006</v>
      </c>
      <c r="EC27" s="76">
        <f t="shared" si="369"/>
        <v>38.400000000000006</v>
      </c>
      <c r="ED27" s="76">
        <f t="shared" si="369"/>
        <v>38.400000000000006</v>
      </c>
      <c r="EE27" s="76">
        <f t="shared" si="369"/>
        <v>38.400000000000006</v>
      </c>
      <c r="EF27" s="76">
        <f t="shared" si="370"/>
        <v>38.400000000000006</v>
      </c>
      <c r="EG27" s="76">
        <f t="shared" si="370"/>
        <v>38.400000000000006</v>
      </c>
      <c r="EH27" s="76">
        <f t="shared" si="370"/>
        <v>38.400000000000006</v>
      </c>
      <c r="EI27" s="76">
        <f t="shared" si="370"/>
        <v>72.000000000000014</v>
      </c>
      <c r="EJ27" s="76">
        <f t="shared" si="370"/>
        <v>72.000000000000014</v>
      </c>
      <c r="EK27" s="76">
        <f t="shared" si="370"/>
        <v>72.000000000000014</v>
      </c>
      <c r="EL27" s="76">
        <f t="shared" si="370"/>
        <v>72.000000000000014</v>
      </c>
      <c r="EM27" s="76">
        <f t="shared" si="370"/>
        <v>86.4</v>
      </c>
      <c r="EN27" s="76">
        <f t="shared" si="370"/>
        <v>86.4</v>
      </c>
      <c r="EO27" s="76">
        <f t="shared" si="370"/>
        <v>86.4</v>
      </c>
      <c r="EP27" s="76">
        <f t="shared" si="371"/>
        <v>86.4</v>
      </c>
      <c r="EQ27" s="76">
        <f t="shared" si="371"/>
        <v>86.4</v>
      </c>
      <c r="ER27" s="76">
        <f t="shared" si="371"/>
        <v>86.4</v>
      </c>
      <c r="ES27" s="76">
        <f t="shared" si="371"/>
        <v>86.4</v>
      </c>
      <c r="ET27" s="76">
        <f t="shared" si="371"/>
        <v>86.4</v>
      </c>
      <c r="EU27" s="76">
        <f t="shared" si="371"/>
        <v>86.4</v>
      </c>
      <c r="EV27" s="76">
        <f t="shared" si="371"/>
        <v>86.4</v>
      </c>
      <c r="EW27" s="76">
        <f t="shared" si="371"/>
        <v>86.4</v>
      </c>
      <c r="EX27" s="76">
        <f t="shared" si="371"/>
        <v>86.4</v>
      </c>
      <c r="EY27" s="76">
        <f t="shared" si="371"/>
        <v>86.4</v>
      </c>
      <c r="EZ27" s="76">
        <f t="shared" si="372"/>
        <v>86.4</v>
      </c>
      <c r="FA27" s="76">
        <f t="shared" si="372"/>
        <v>86.4</v>
      </c>
      <c r="FB27" s="76">
        <f t="shared" si="372"/>
        <v>86.4</v>
      </c>
      <c r="FC27" s="76">
        <f t="shared" si="372"/>
        <v>86.4</v>
      </c>
      <c r="FD27" s="76">
        <f t="shared" si="372"/>
        <v>86.4</v>
      </c>
      <c r="FE27" s="76">
        <f t="shared" si="372"/>
        <v>86.4</v>
      </c>
      <c r="FF27" s="76">
        <f t="shared" si="372"/>
        <v>86.4</v>
      </c>
      <c r="FG27" s="76">
        <f t="shared" si="372"/>
        <v>86.4</v>
      </c>
      <c r="FH27" s="76">
        <f t="shared" si="372"/>
        <v>86.4</v>
      </c>
      <c r="FI27" s="76">
        <f t="shared" si="372"/>
        <v>86.4</v>
      </c>
      <c r="FJ27" s="76">
        <f t="shared" si="373"/>
        <v>86.4</v>
      </c>
      <c r="FK27" s="76">
        <f t="shared" si="373"/>
        <v>86.4</v>
      </c>
      <c r="FL27" s="76">
        <f t="shared" si="373"/>
        <v>86.4</v>
      </c>
      <c r="FM27" s="76">
        <f t="shared" si="373"/>
        <v>86.4</v>
      </c>
      <c r="FN27" s="76">
        <f t="shared" si="373"/>
        <v>86.4</v>
      </c>
      <c r="FO27" s="76">
        <f t="shared" si="373"/>
        <v>86.4</v>
      </c>
      <c r="FP27" s="76">
        <f t="shared" si="373"/>
        <v>86.4</v>
      </c>
      <c r="FQ27" s="76">
        <f t="shared" si="373"/>
        <v>86.4</v>
      </c>
      <c r="FR27" s="76">
        <f t="shared" si="373"/>
        <v>86.4</v>
      </c>
      <c r="FS27" s="76">
        <f t="shared" si="373"/>
        <v>86.4</v>
      </c>
      <c r="FT27" s="76">
        <f t="shared" si="373"/>
        <v>86.4</v>
      </c>
      <c r="FU27" s="76">
        <f t="shared" si="373"/>
        <v>86.4</v>
      </c>
      <c r="FV27" s="79">
        <f t="shared" si="73"/>
        <v>-9.5999999999999943</v>
      </c>
      <c r="FX27" s="76">
        <f t="shared" si="374"/>
        <v>0</v>
      </c>
      <c r="FY27" s="76">
        <f t="shared" si="374"/>
        <v>0</v>
      </c>
      <c r="FZ27" s="76">
        <f t="shared" si="374"/>
        <v>0</v>
      </c>
      <c r="GA27" s="76">
        <f t="shared" si="374"/>
        <v>0</v>
      </c>
      <c r="GB27" s="76">
        <f t="shared" si="374"/>
        <v>0</v>
      </c>
      <c r="GC27" s="76">
        <f t="shared" si="374"/>
        <v>0</v>
      </c>
      <c r="GD27" s="76">
        <f t="shared" si="374"/>
        <v>0</v>
      </c>
      <c r="GE27" s="76">
        <f t="shared" si="374"/>
        <v>0</v>
      </c>
      <c r="GF27" s="76">
        <f t="shared" si="374"/>
        <v>0</v>
      </c>
      <c r="GG27" s="76">
        <f t="shared" si="374"/>
        <v>0</v>
      </c>
      <c r="GH27" s="76">
        <f t="shared" si="375"/>
        <v>0</v>
      </c>
      <c r="GI27" s="76">
        <f t="shared" si="375"/>
        <v>0</v>
      </c>
      <c r="GJ27" s="76">
        <f t="shared" si="375"/>
        <v>0</v>
      </c>
      <c r="GK27" s="76">
        <f t="shared" si="375"/>
        <v>0</v>
      </c>
      <c r="GL27" s="76">
        <f t="shared" si="375"/>
        <v>0</v>
      </c>
      <c r="GM27" s="76">
        <f t="shared" si="375"/>
        <v>0</v>
      </c>
      <c r="GN27" s="76">
        <f t="shared" si="375"/>
        <v>0</v>
      </c>
      <c r="GO27" s="76">
        <f t="shared" si="375"/>
        <v>0</v>
      </c>
      <c r="GP27" s="76">
        <f t="shared" si="375"/>
        <v>0</v>
      </c>
      <c r="GQ27" s="76">
        <f t="shared" si="375"/>
        <v>0</v>
      </c>
      <c r="GR27" s="76">
        <f t="shared" si="376"/>
        <v>0</v>
      </c>
      <c r="GS27" s="76">
        <f t="shared" si="376"/>
        <v>0</v>
      </c>
      <c r="GT27" s="76">
        <f t="shared" si="376"/>
        <v>0</v>
      </c>
      <c r="GU27" s="76">
        <f t="shared" si="376"/>
        <v>0</v>
      </c>
      <c r="GV27" s="76">
        <f t="shared" si="376"/>
        <v>0</v>
      </c>
      <c r="GW27" s="76">
        <f t="shared" si="376"/>
        <v>0</v>
      </c>
      <c r="GX27" s="76">
        <f t="shared" si="376"/>
        <v>0</v>
      </c>
      <c r="GY27" s="76">
        <f t="shared" si="376"/>
        <v>0</v>
      </c>
      <c r="GZ27" s="76">
        <f t="shared" si="376"/>
        <v>0</v>
      </c>
      <c r="HA27" s="76">
        <f t="shared" si="376"/>
        <v>0</v>
      </c>
      <c r="HB27" s="76">
        <f t="shared" si="377"/>
        <v>0</v>
      </c>
      <c r="HC27" s="76">
        <f t="shared" si="377"/>
        <v>0</v>
      </c>
      <c r="HD27" s="76">
        <f t="shared" si="377"/>
        <v>0</v>
      </c>
      <c r="HE27" s="76">
        <f t="shared" si="377"/>
        <v>0</v>
      </c>
      <c r="HF27" s="76">
        <f t="shared" si="377"/>
        <v>0</v>
      </c>
      <c r="HG27" s="76">
        <f t="shared" si="377"/>
        <v>0</v>
      </c>
      <c r="HH27" s="76">
        <f t="shared" si="377"/>
        <v>0</v>
      </c>
      <c r="HI27" s="76">
        <f t="shared" si="377"/>
        <v>0</v>
      </c>
      <c r="HJ27" s="76">
        <f t="shared" si="377"/>
        <v>0</v>
      </c>
      <c r="HK27" s="76">
        <f t="shared" si="377"/>
        <v>0</v>
      </c>
      <c r="HL27" s="76">
        <f t="shared" si="378"/>
        <v>0</v>
      </c>
      <c r="HM27" s="76">
        <f t="shared" si="378"/>
        <v>0</v>
      </c>
      <c r="HN27" s="76">
        <f t="shared" si="378"/>
        <v>0</v>
      </c>
      <c r="HO27" s="76">
        <f t="shared" si="378"/>
        <v>0</v>
      </c>
      <c r="HP27" s="76">
        <f t="shared" si="378"/>
        <v>0</v>
      </c>
      <c r="HQ27" s="76">
        <f t="shared" si="378"/>
        <v>0</v>
      </c>
      <c r="HR27" s="76">
        <f t="shared" si="378"/>
        <v>0</v>
      </c>
      <c r="HS27" s="76">
        <f t="shared" si="378"/>
        <v>0</v>
      </c>
      <c r="HT27" s="76">
        <f t="shared" si="378"/>
        <v>0</v>
      </c>
      <c r="HU27" s="76">
        <f t="shared" si="378"/>
        <v>0</v>
      </c>
      <c r="HV27" s="76">
        <f t="shared" si="378"/>
        <v>0</v>
      </c>
      <c r="HW27" s="76">
        <f t="shared" si="378"/>
        <v>0</v>
      </c>
      <c r="HX27" s="79">
        <f t="shared" si="124"/>
        <v>0</v>
      </c>
    </row>
    <row r="28" spans="1:232" ht="30" outlineLevel="1">
      <c r="A28" s="39" t="str">
        <f t="shared" si="231"/>
        <v/>
      </c>
      <c r="B28" s="199"/>
      <c r="C28" s="42"/>
      <c r="D28" s="204"/>
      <c r="E28" s="204"/>
      <c r="F28" s="204"/>
      <c r="G28" s="204"/>
      <c r="H28" s="204"/>
      <c r="I28" s="32"/>
      <c r="J28" s="32"/>
      <c r="K28" s="32"/>
      <c r="L28" s="32"/>
      <c r="M28" s="175" t="s">
        <v>223</v>
      </c>
      <c r="N28" s="32"/>
      <c r="O28" s="32"/>
      <c r="P28" s="32"/>
      <c r="Q28" s="32"/>
      <c r="R28" s="32"/>
      <c r="S28" s="32"/>
      <c r="T28" s="32"/>
      <c r="U28" s="32"/>
      <c r="V28" s="32" t="s">
        <v>23</v>
      </c>
      <c r="W28" s="32"/>
      <c r="X28" s="32"/>
      <c r="Y28" s="32"/>
      <c r="Z28" s="174"/>
      <c r="AA28" s="208" t="s">
        <v>43</v>
      </c>
      <c r="AB28" s="178">
        <v>44453</v>
      </c>
      <c r="AC28" s="178">
        <v>44468</v>
      </c>
      <c r="AD28" s="179" t="s">
        <v>132</v>
      </c>
      <c r="AE28" s="185">
        <v>5.333333333333333</v>
      </c>
      <c r="AF28" s="185">
        <v>5.333333333333333</v>
      </c>
      <c r="AG28" s="185">
        <v>5.333333333333333</v>
      </c>
      <c r="AH28" s="185">
        <v>16</v>
      </c>
      <c r="AI28" s="185">
        <v>16</v>
      </c>
      <c r="AJ28" s="185">
        <v>16</v>
      </c>
      <c r="AK28" s="185">
        <v>16</v>
      </c>
      <c r="AL28" s="185">
        <v>16</v>
      </c>
      <c r="AM28" s="186">
        <f t="shared" si="252"/>
        <v>96</v>
      </c>
      <c r="AN28" s="28">
        <f t="shared" si="361"/>
        <v>19.200000000000003</v>
      </c>
      <c r="AO28" s="28">
        <f t="shared" si="379"/>
        <v>0</v>
      </c>
      <c r="AP28" s="118">
        <f t="shared" si="362"/>
        <v>0.2</v>
      </c>
      <c r="AQ28" s="29">
        <f t="shared" si="380"/>
        <v>0</v>
      </c>
      <c r="AR28" s="43">
        <f t="shared" si="363"/>
        <v>-0.2</v>
      </c>
      <c r="AS28" s="46" t="s">
        <v>115</v>
      </c>
      <c r="AT28" s="30">
        <f t="shared" si="381"/>
        <v>44453</v>
      </c>
      <c r="AU28" s="30">
        <v>44392</v>
      </c>
      <c r="AV28" s="47" t="s">
        <v>140</v>
      </c>
      <c r="AW28" s="49" t="s">
        <v>182</v>
      </c>
      <c r="AX28" s="30">
        <v>44377</v>
      </c>
      <c r="AY28" s="30">
        <v>44392</v>
      </c>
      <c r="AZ28" s="47" t="s">
        <v>140</v>
      </c>
      <c r="BA28" s="172" t="s">
        <v>116</v>
      </c>
      <c r="BB28" s="30">
        <v>44438</v>
      </c>
      <c r="BC28" s="30">
        <f>BB28</f>
        <v>44438</v>
      </c>
      <c r="BD28" s="47" t="s">
        <v>140</v>
      </c>
      <c r="BE28" s="172" t="s">
        <v>122</v>
      </c>
      <c r="BF28" s="30">
        <v>44438</v>
      </c>
      <c r="BG28" s="30">
        <f>BF28</f>
        <v>44438</v>
      </c>
      <c r="BH28" s="47" t="s">
        <v>140</v>
      </c>
      <c r="BI28" s="172" t="s">
        <v>123</v>
      </c>
      <c r="BJ28" s="30">
        <v>44438</v>
      </c>
      <c r="BK28" s="30">
        <f>BJ28</f>
        <v>44438</v>
      </c>
      <c r="BL28" s="47" t="s">
        <v>140</v>
      </c>
      <c r="BM28" s="172" t="s">
        <v>185</v>
      </c>
      <c r="BN28" s="30">
        <v>44469</v>
      </c>
      <c r="BO28" s="30">
        <f>BN28</f>
        <v>44469</v>
      </c>
      <c r="BP28" s="47" t="s">
        <v>140</v>
      </c>
      <c r="BR28" s="5">
        <f t="shared" si="127"/>
        <v>16</v>
      </c>
      <c r="BS28" s="76">
        <f t="shared" si="364"/>
        <v>0</v>
      </c>
      <c r="BT28" s="76">
        <f t="shared" si="364"/>
        <v>0</v>
      </c>
      <c r="BU28" s="76">
        <f t="shared" si="364"/>
        <v>0</v>
      </c>
      <c r="BV28" s="76">
        <f t="shared" si="364"/>
        <v>0</v>
      </c>
      <c r="BW28" s="76">
        <f t="shared" si="364"/>
        <v>19.200000000000003</v>
      </c>
      <c r="BX28" s="76">
        <f t="shared" si="364"/>
        <v>19.200000000000003</v>
      </c>
      <c r="BY28" s="76">
        <f t="shared" si="364"/>
        <v>19.200000000000003</v>
      </c>
      <c r="BZ28" s="76">
        <f t="shared" si="364"/>
        <v>19.200000000000003</v>
      </c>
      <c r="CA28" s="76">
        <f t="shared" si="364"/>
        <v>19.200000000000003</v>
      </c>
      <c r="CB28" s="76">
        <f t="shared" si="364"/>
        <v>19.200000000000003</v>
      </c>
      <c r="CC28" s="76">
        <f t="shared" si="365"/>
        <v>19.200000000000003</v>
      </c>
      <c r="CD28" s="76">
        <f t="shared" si="365"/>
        <v>19.200000000000003</v>
      </c>
      <c r="CE28" s="76">
        <f t="shared" si="365"/>
        <v>19.200000000000003</v>
      </c>
      <c r="CF28" s="76">
        <f t="shared" si="365"/>
        <v>52.800000000000004</v>
      </c>
      <c r="CG28" s="76">
        <f t="shared" si="365"/>
        <v>52.800000000000004</v>
      </c>
      <c r="CH28" s="76">
        <f t="shared" si="365"/>
        <v>72.000000000000014</v>
      </c>
      <c r="CI28" s="76">
        <f t="shared" si="365"/>
        <v>72.000000000000014</v>
      </c>
      <c r="CJ28" s="76">
        <f t="shared" si="365"/>
        <v>86.4</v>
      </c>
      <c r="CK28" s="76">
        <f t="shared" si="365"/>
        <v>86.4</v>
      </c>
      <c r="CL28" s="76">
        <f t="shared" si="365"/>
        <v>86.4</v>
      </c>
      <c r="CM28" s="76">
        <f t="shared" si="366"/>
        <v>86.4</v>
      </c>
      <c r="CN28" s="76">
        <f t="shared" si="366"/>
        <v>86.4</v>
      </c>
      <c r="CO28" s="76">
        <f t="shared" si="366"/>
        <v>86.4</v>
      </c>
      <c r="CP28" s="76">
        <f t="shared" si="366"/>
        <v>86.4</v>
      </c>
      <c r="CQ28" s="76">
        <f t="shared" si="366"/>
        <v>86.4</v>
      </c>
      <c r="CR28" s="76">
        <f t="shared" si="366"/>
        <v>86.4</v>
      </c>
      <c r="CS28" s="76">
        <f t="shared" si="366"/>
        <v>86.4</v>
      </c>
      <c r="CT28" s="76">
        <f t="shared" si="366"/>
        <v>86.4</v>
      </c>
      <c r="CU28" s="76">
        <f t="shared" si="366"/>
        <v>86.4</v>
      </c>
      <c r="CV28" s="76">
        <f t="shared" si="366"/>
        <v>86.4</v>
      </c>
      <c r="CW28" s="76">
        <f t="shared" si="367"/>
        <v>86.4</v>
      </c>
      <c r="CX28" s="76">
        <f t="shared" si="367"/>
        <v>86.4</v>
      </c>
      <c r="CY28" s="76">
        <f t="shared" si="367"/>
        <v>86.4</v>
      </c>
      <c r="CZ28" s="76">
        <f t="shared" si="367"/>
        <v>86.4</v>
      </c>
      <c r="DA28" s="76">
        <f t="shared" si="367"/>
        <v>86.4</v>
      </c>
      <c r="DB28" s="76">
        <f t="shared" si="367"/>
        <v>86.4</v>
      </c>
      <c r="DC28" s="76">
        <f t="shared" si="367"/>
        <v>86.4</v>
      </c>
      <c r="DD28" s="76">
        <f t="shared" si="367"/>
        <v>86.4</v>
      </c>
      <c r="DE28" s="76">
        <f t="shared" si="367"/>
        <v>86.4</v>
      </c>
      <c r="DF28" s="76">
        <f t="shared" si="367"/>
        <v>86.4</v>
      </c>
      <c r="DG28" s="76">
        <f t="shared" si="368"/>
        <v>86.4</v>
      </c>
      <c r="DH28" s="76">
        <f t="shared" si="368"/>
        <v>86.4</v>
      </c>
      <c r="DI28" s="76">
        <f t="shared" si="368"/>
        <v>86.4</v>
      </c>
      <c r="DJ28" s="76">
        <f t="shared" si="368"/>
        <v>86.4</v>
      </c>
      <c r="DK28" s="76">
        <f t="shared" si="368"/>
        <v>86.4</v>
      </c>
      <c r="DL28" s="76">
        <f t="shared" si="368"/>
        <v>86.4</v>
      </c>
      <c r="DM28" s="76">
        <f t="shared" si="368"/>
        <v>86.4</v>
      </c>
      <c r="DN28" s="76">
        <f t="shared" si="368"/>
        <v>86.4</v>
      </c>
      <c r="DO28" s="76">
        <f t="shared" si="368"/>
        <v>86.4</v>
      </c>
      <c r="DP28" s="76">
        <f t="shared" si="368"/>
        <v>86.4</v>
      </c>
      <c r="DQ28" s="76">
        <f t="shared" si="368"/>
        <v>86.4</v>
      </c>
      <c r="DR28" s="76">
        <f t="shared" si="368"/>
        <v>86.4</v>
      </c>
      <c r="DS28" s="79">
        <f t="shared" si="22"/>
        <v>-9.5999999999999943</v>
      </c>
      <c r="DV28" s="76">
        <f t="shared" si="369"/>
        <v>0</v>
      </c>
      <c r="DW28" s="76">
        <f t="shared" si="369"/>
        <v>0</v>
      </c>
      <c r="DX28" s="76">
        <f t="shared" si="369"/>
        <v>0</v>
      </c>
      <c r="DY28" s="76">
        <f t="shared" si="369"/>
        <v>0</v>
      </c>
      <c r="DZ28" s="76">
        <f t="shared" si="369"/>
        <v>0</v>
      </c>
      <c r="EA28" s="76">
        <f t="shared" si="369"/>
        <v>0</v>
      </c>
      <c r="EB28" s="76">
        <f t="shared" si="369"/>
        <v>38.400000000000006</v>
      </c>
      <c r="EC28" s="76">
        <f t="shared" si="369"/>
        <v>38.400000000000006</v>
      </c>
      <c r="ED28" s="76">
        <f t="shared" si="369"/>
        <v>38.400000000000006</v>
      </c>
      <c r="EE28" s="76">
        <f t="shared" si="369"/>
        <v>38.400000000000006</v>
      </c>
      <c r="EF28" s="76">
        <f t="shared" si="370"/>
        <v>38.400000000000006</v>
      </c>
      <c r="EG28" s="76">
        <f t="shared" si="370"/>
        <v>38.400000000000006</v>
      </c>
      <c r="EH28" s="76">
        <f t="shared" si="370"/>
        <v>38.400000000000006</v>
      </c>
      <c r="EI28" s="76">
        <f t="shared" si="370"/>
        <v>72.000000000000014</v>
      </c>
      <c r="EJ28" s="76">
        <f t="shared" si="370"/>
        <v>72.000000000000014</v>
      </c>
      <c r="EK28" s="76">
        <f t="shared" si="370"/>
        <v>72.000000000000014</v>
      </c>
      <c r="EL28" s="76">
        <f t="shared" si="370"/>
        <v>72.000000000000014</v>
      </c>
      <c r="EM28" s="76">
        <f t="shared" si="370"/>
        <v>86.4</v>
      </c>
      <c r="EN28" s="76">
        <f t="shared" si="370"/>
        <v>86.4</v>
      </c>
      <c r="EO28" s="76">
        <f t="shared" si="370"/>
        <v>86.4</v>
      </c>
      <c r="EP28" s="76">
        <f t="shared" si="371"/>
        <v>86.4</v>
      </c>
      <c r="EQ28" s="76">
        <f t="shared" si="371"/>
        <v>86.4</v>
      </c>
      <c r="ER28" s="76">
        <f t="shared" si="371"/>
        <v>86.4</v>
      </c>
      <c r="ES28" s="76">
        <f t="shared" si="371"/>
        <v>86.4</v>
      </c>
      <c r="ET28" s="76">
        <f t="shared" si="371"/>
        <v>86.4</v>
      </c>
      <c r="EU28" s="76">
        <f t="shared" si="371"/>
        <v>86.4</v>
      </c>
      <c r="EV28" s="76">
        <f t="shared" si="371"/>
        <v>86.4</v>
      </c>
      <c r="EW28" s="76">
        <f t="shared" si="371"/>
        <v>86.4</v>
      </c>
      <c r="EX28" s="76">
        <f t="shared" si="371"/>
        <v>86.4</v>
      </c>
      <c r="EY28" s="76">
        <f t="shared" si="371"/>
        <v>86.4</v>
      </c>
      <c r="EZ28" s="76">
        <f t="shared" si="372"/>
        <v>86.4</v>
      </c>
      <c r="FA28" s="76">
        <f t="shared" si="372"/>
        <v>86.4</v>
      </c>
      <c r="FB28" s="76">
        <f t="shared" si="372"/>
        <v>86.4</v>
      </c>
      <c r="FC28" s="76">
        <f t="shared" si="372"/>
        <v>86.4</v>
      </c>
      <c r="FD28" s="76">
        <f t="shared" si="372"/>
        <v>86.4</v>
      </c>
      <c r="FE28" s="76">
        <f t="shared" si="372"/>
        <v>86.4</v>
      </c>
      <c r="FF28" s="76">
        <f t="shared" si="372"/>
        <v>86.4</v>
      </c>
      <c r="FG28" s="76">
        <f t="shared" si="372"/>
        <v>86.4</v>
      </c>
      <c r="FH28" s="76">
        <f t="shared" si="372"/>
        <v>86.4</v>
      </c>
      <c r="FI28" s="76">
        <f t="shared" si="372"/>
        <v>86.4</v>
      </c>
      <c r="FJ28" s="76">
        <f t="shared" si="373"/>
        <v>86.4</v>
      </c>
      <c r="FK28" s="76">
        <f t="shared" si="373"/>
        <v>86.4</v>
      </c>
      <c r="FL28" s="76">
        <f t="shared" si="373"/>
        <v>86.4</v>
      </c>
      <c r="FM28" s="76">
        <f t="shared" si="373"/>
        <v>86.4</v>
      </c>
      <c r="FN28" s="76">
        <f t="shared" si="373"/>
        <v>86.4</v>
      </c>
      <c r="FO28" s="76">
        <f t="shared" si="373"/>
        <v>86.4</v>
      </c>
      <c r="FP28" s="76">
        <f t="shared" si="373"/>
        <v>86.4</v>
      </c>
      <c r="FQ28" s="76">
        <f t="shared" si="373"/>
        <v>86.4</v>
      </c>
      <c r="FR28" s="76">
        <f t="shared" si="373"/>
        <v>86.4</v>
      </c>
      <c r="FS28" s="76">
        <f t="shared" si="373"/>
        <v>86.4</v>
      </c>
      <c r="FT28" s="76">
        <f t="shared" si="373"/>
        <v>86.4</v>
      </c>
      <c r="FU28" s="76">
        <f t="shared" si="373"/>
        <v>86.4</v>
      </c>
      <c r="FV28" s="79">
        <f t="shared" si="73"/>
        <v>-9.5999999999999943</v>
      </c>
      <c r="FX28" s="76">
        <f t="shared" si="374"/>
        <v>0</v>
      </c>
      <c r="FY28" s="76">
        <f t="shared" si="374"/>
        <v>0</v>
      </c>
      <c r="FZ28" s="76">
        <f t="shared" si="374"/>
        <v>0</v>
      </c>
      <c r="GA28" s="76">
        <f t="shared" si="374"/>
        <v>0</v>
      </c>
      <c r="GB28" s="76">
        <f t="shared" si="374"/>
        <v>0</v>
      </c>
      <c r="GC28" s="76">
        <f t="shared" si="374"/>
        <v>0</v>
      </c>
      <c r="GD28" s="76">
        <f t="shared" si="374"/>
        <v>0</v>
      </c>
      <c r="GE28" s="76">
        <f t="shared" si="374"/>
        <v>0</v>
      </c>
      <c r="GF28" s="76">
        <f t="shared" si="374"/>
        <v>0</v>
      </c>
      <c r="GG28" s="76">
        <f t="shared" si="374"/>
        <v>0</v>
      </c>
      <c r="GH28" s="76">
        <f t="shared" si="375"/>
        <v>0</v>
      </c>
      <c r="GI28" s="76">
        <f t="shared" si="375"/>
        <v>0</v>
      </c>
      <c r="GJ28" s="76">
        <f t="shared" si="375"/>
        <v>0</v>
      </c>
      <c r="GK28" s="76">
        <f t="shared" si="375"/>
        <v>0</v>
      </c>
      <c r="GL28" s="76">
        <f t="shared" si="375"/>
        <v>0</v>
      </c>
      <c r="GM28" s="76">
        <f t="shared" si="375"/>
        <v>0</v>
      </c>
      <c r="GN28" s="76">
        <f t="shared" si="375"/>
        <v>0</v>
      </c>
      <c r="GO28" s="76">
        <f t="shared" si="375"/>
        <v>0</v>
      </c>
      <c r="GP28" s="76">
        <f t="shared" si="375"/>
        <v>0</v>
      </c>
      <c r="GQ28" s="76">
        <f t="shared" si="375"/>
        <v>0</v>
      </c>
      <c r="GR28" s="76">
        <f t="shared" si="376"/>
        <v>0</v>
      </c>
      <c r="GS28" s="76">
        <f t="shared" si="376"/>
        <v>0</v>
      </c>
      <c r="GT28" s="76">
        <f t="shared" si="376"/>
        <v>0</v>
      </c>
      <c r="GU28" s="76">
        <f t="shared" si="376"/>
        <v>0</v>
      </c>
      <c r="GV28" s="76">
        <f t="shared" si="376"/>
        <v>0</v>
      </c>
      <c r="GW28" s="76">
        <f t="shared" si="376"/>
        <v>0</v>
      </c>
      <c r="GX28" s="76">
        <f t="shared" si="376"/>
        <v>0</v>
      </c>
      <c r="GY28" s="76">
        <f t="shared" si="376"/>
        <v>0</v>
      </c>
      <c r="GZ28" s="76">
        <f t="shared" si="376"/>
        <v>0</v>
      </c>
      <c r="HA28" s="76">
        <f t="shared" si="376"/>
        <v>0</v>
      </c>
      <c r="HB28" s="76">
        <f t="shared" si="377"/>
        <v>0</v>
      </c>
      <c r="HC28" s="76">
        <f t="shared" si="377"/>
        <v>0</v>
      </c>
      <c r="HD28" s="76">
        <f t="shared" si="377"/>
        <v>0</v>
      </c>
      <c r="HE28" s="76">
        <f t="shared" si="377"/>
        <v>0</v>
      </c>
      <c r="HF28" s="76">
        <f t="shared" si="377"/>
        <v>0</v>
      </c>
      <c r="HG28" s="76">
        <f t="shared" si="377"/>
        <v>0</v>
      </c>
      <c r="HH28" s="76">
        <f t="shared" si="377"/>
        <v>0</v>
      </c>
      <c r="HI28" s="76">
        <f t="shared" si="377"/>
        <v>0</v>
      </c>
      <c r="HJ28" s="76">
        <f t="shared" si="377"/>
        <v>0</v>
      </c>
      <c r="HK28" s="76">
        <f t="shared" si="377"/>
        <v>0</v>
      </c>
      <c r="HL28" s="76">
        <f t="shared" si="378"/>
        <v>0</v>
      </c>
      <c r="HM28" s="76">
        <f t="shared" si="378"/>
        <v>0</v>
      </c>
      <c r="HN28" s="76">
        <f t="shared" si="378"/>
        <v>0</v>
      </c>
      <c r="HO28" s="76">
        <f t="shared" si="378"/>
        <v>0</v>
      </c>
      <c r="HP28" s="76">
        <f t="shared" si="378"/>
        <v>0</v>
      </c>
      <c r="HQ28" s="76">
        <f t="shared" si="378"/>
        <v>0</v>
      </c>
      <c r="HR28" s="76">
        <f t="shared" si="378"/>
        <v>0</v>
      </c>
      <c r="HS28" s="76">
        <f t="shared" si="378"/>
        <v>0</v>
      </c>
      <c r="HT28" s="76">
        <f t="shared" si="378"/>
        <v>0</v>
      </c>
      <c r="HU28" s="76">
        <f t="shared" si="378"/>
        <v>0</v>
      </c>
      <c r="HV28" s="76">
        <f t="shared" si="378"/>
        <v>0</v>
      </c>
      <c r="HW28" s="76">
        <f t="shared" si="378"/>
        <v>0</v>
      </c>
      <c r="HX28" s="79">
        <f t="shared" si="124"/>
        <v>0</v>
      </c>
    </row>
    <row r="29" spans="1:232" ht="30" outlineLevel="1">
      <c r="A29" s="39" t="str">
        <f t="shared" si="231"/>
        <v/>
      </c>
      <c r="B29" s="199"/>
      <c r="C29" s="42"/>
      <c r="D29" s="204"/>
      <c r="E29" s="204"/>
      <c r="F29" s="204"/>
      <c r="G29" s="204"/>
      <c r="H29" s="204"/>
      <c r="I29" s="32"/>
      <c r="J29" s="32"/>
      <c r="K29" s="32"/>
      <c r="L29" s="32"/>
      <c r="M29" s="175" t="s">
        <v>224</v>
      </c>
      <c r="N29" s="32"/>
      <c r="O29" s="32"/>
      <c r="P29" s="32"/>
      <c r="Q29" s="32"/>
      <c r="R29" s="32"/>
      <c r="S29" s="32"/>
      <c r="T29" s="32"/>
      <c r="U29" s="32"/>
      <c r="V29" s="32" t="s">
        <v>17</v>
      </c>
      <c r="W29" s="32"/>
      <c r="X29" s="32"/>
      <c r="Y29" s="32"/>
      <c r="Z29" s="174"/>
      <c r="AA29" s="208" t="s">
        <v>45</v>
      </c>
      <c r="AB29" s="178">
        <v>44459</v>
      </c>
      <c r="AC29" s="178">
        <v>44491</v>
      </c>
      <c r="AD29" s="179" t="s">
        <v>132</v>
      </c>
      <c r="AE29" s="185">
        <v>0.44444444444444442</v>
      </c>
      <c r="AF29" s="185">
        <v>0.44444444444444442</v>
      </c>
      <c r="AG29" s="185">
        <v>0.44444444444444442</v>
      </c>
      <c r="AH29" s="185">
        <v>1.3333333333333333</v>
      </c>
      <c r="AI29" s="185">
        <v>1.3333333333333333</v>
      </c>
      <c r="AJ29" s="185">
        <v>1.3333333333333333</v>
      </c>
      <c r="AK29" s="185">
        <v>1.3333333333333333</v>
      </c>
      <c r="AL29" s="185">
        <v>1.3333333333333333</v>
      </c>
      <c r="AM29" s="186">
        <f t="shared" si="252"/>
        <v>7.9999999999999991</v>
      </c>
      <c r="AN29" s="28">
        <f t="shared" si="361"/>
        <v>1.5999999999999999</v>
      </c>
      <c r="AO29" s="28">
        <f t="shared" ref="AO29:AO46" si="382">$AM29*AQ29</f>
        <v>0</v>
      </c>
      <c r="AP29" s="118">
        <f t="shared" si="362"/>
        <v>0.2</v>
      </c>
      <c r="AQ29" s="29">
        <f t="shared" si="380"/>
        <v>0</v>
      </c>
      <c r="AR29" s="43">
        <f t="shared" si="363"/>
        <v>-0.2</v>
      </c>
      <c r="AS29" s="46" t="s">
        <v>115</v>
      </c>
      <c r="AT29" s="30">
        <f t="shared" si="381"/>
        <v>44459</v>
      </c>
      <c r="AU29" s="30">
        <v>44392</v>
      </c>
      <c r="AV29" s="47" t="s">
        <v>140</v>
      </c>
      <c r="AW29" s="49" t="s">
        <v>182</v>
      </c>
      <c r="AX29" s="30">
        <v>44377</v>
      </c>
      <c r="AY29" s="30">
        <v>44392</v>
      </c>
      <c r="AZ29" s="47" t="s">
        <v>140</v>
      </c>
      <c r="BA29" s="172" t="s">
        <v>116</v>
      </c>
      <c r="BB29" s="30">
        <v>44438</v>
      </c>
      <c r="BC29" s="30">
        <f t="shared" ref="BC29:BC54" si="383">BB29</f>
        <v>44438</v>
      </c>
      <c r="BD29" s="47" t="s">
        <v>140</v>
      </c>
      <c r="BE29" s="172" t="s">
        <v>122</v>
      </c>
      <c r="BF29" s="30">
        <v>44438</v>
      </c>
      <c r="BG29" s="30">
        <f t="shared" ref="BG29:BG54" si="384">BF29</f>
        <v>44438</v>
      </c>
      <c r="BH29" s="47" t="s">
        <v>140</v>
      </c>
      <c r="BI29" s="172" t="s">
        <v>123</v>
      </c>
      <c r="BJ29" s="30">
        <v>44438</v>
      </c>
      <c r="BK29" s="30">
        <f t="shared" ref="BK29:BK54" si="385">BJ29</f>
        <v>44438</v>
      </c>
      <c r="BL29" s="47" t="s">
        <v>140</v>
      </c>
      <c r="BM29" s="172" t="s">
        <v>185</v>
      </c>
      <c r="BN29" s="30">
        <v>44469</v>
      </c>
      <c r="BO29" s="30">
        <f t="shared" ref="BO29:BO54" si="386">BN29</f>
        <v>44469</v>
      </c>
      <c r="BP29" s="47" t="s">
        <v>140</v>
      </c>
      <c r="BR29" s="5">
        <f t="shared" si="127"/>
        <v>17</v>
      </c>
      <c r="BS29" s="76">
        <f t="shared" si="364"/>
        <v>0</v>
      </c>
      <c r="BT29" s="76">
        <f t="shared" si="364"/>
        <v>0</v>
      </c>
      <c r="BU29" s="76">
        <f t="shared" si="364"/>
        <v>0</v>
      </c>
      <c r="BV29" s="76">
        <f t="shared" si="364"/>
        <v>0</v>
      </c>
      <c r="BW29" s="76">
        <f t="shared" si="364"/>
        <v>1.5999999999999999</v>
      </c>
      <c r="BX29" s="76">
        <f t="shared" si="364"/>
        <v>1.5999999999999999</v>
      </c>
      <c r="BY29" s="76">
        <f t="shared" si="364"/>
        <v>1.5999999999999999</v>
      </c>
      <c r="BZ29" s="76">
        <f t="shared" si="364"/>
        <v>1.5999999999999999</v>
      </c>
      <c r="CA29" s="76">
        <f t="shared" si="364"/>
        <v>1.5999999999999999</v>
      </c>
      <c r="CB29" s="76">
        <f t="shared" si="364"/>
        <v>1.5999999999999999</v>
      </c>
      <c r="CC29" s="76">
        <f t="shared" si="365"/>
        <v>1.5999999999999999</v>
      </c>
      <c r="CD29" s="76">
        <f t="shared" si="365"/>
        <v>1.5999999999999999</v>
      </c>
      <c r="CE29" s="76">
        <f t="shared" si="365"/>
        <v>1.5999999999999999</v>
      </c>
      <c r="CF29" s="76">
        <f t="shared" si="365"/>
        <v>4.3999999999999995</v>
      </c>
      <c r="CG29" s="76">
        <f t="shared" si="365"/>
        <v>4.3999999999999995</v>
      </c>
      <c r="CH29" s="76">
        <f t="shared" si="365"/>
        <v>4.3999999999999995</v>
      </c>
      <c r="CI29" s="76">
        <f t="shared" si="365"/>
        <v>6</v>
      </c>
      <c r="CJ29" s="76">
        <f t="shared" si="365"/>
        <v>7.2</v>
      </c>
      <c r="CK29" s="76">
        <f t="shared" si="365"/>
        <v>7.2</v>
      </c>
      <c r="CL29" s="76">
        <f t="shared" si="365"/>
        <v>7.2</v>
      </c>
      <c r="CM29" s="76">
        <f t="shared" si="366"/>
        <v>7.2</v>
      </c>
      <c r="CN29" s="76">
        <f t="shared" si="366"/>
        <v>7.2</v>
      </c>
      <c r="CO29" s="76">
        <f t="shared" si="366"/>
        <v>7.2</v>
      </c>
      <c r="CP29" s="76">
        <f t="shared" si="366"/>
        <v>7.2</v>
      </c>
      <c r="CQ29" s="76">
        <f t="shared" si="366"/>
        <v>7.2</v>
      </c>
      <c r="CR29" s="76">
        <f t="shared" si="366"/>
        <v>7.2</v>
      </c>
      <c r="CS29" s="76">
        <f t="shared" si="366"/>
        <v>7.2</v>
      </c>
      <c r="CT29" s="76">
        <f t="shared" si="366"/>
        <v>7.2</v>
      </c>
      <c r="CU29" s="76">
        <f t="shared" si="366"/>
        <v>7.2</v>
      </c>
      <c r="CV29" s="76">
        <f t="shared" si="366"/>
        <v>7.2</v>
      </c>
      <c r="CW29" s="76">
        <f t="shared" si="367"/>
        <v>7.2</v>
      </c>
      <c r="CX29" s="76">
        <f t="shared" si="367"/>
        <v>7.2</v>
      </c>
      <c r="CY29" s="76">
        <f t="shared" si="367"/>
        <v>7.2</v>
      </c>
      <c r="CZ29" s="76">
        <f t="shared" si="367"/>
        <v>7.2</v>
      </c>
      <c r="DA29" s="76">
        <f t="shared" si="367"/>
        <v>7.2</v>
      </c>
      <c r="DB29" s="76">
        <f t="shared" si="367"/>
        <v>7.2</v>
      </c>
      <c r="DC29" s="76">
        <f t="shared" si="367"/>
        <v>7.2</v>
      </c>
      <c r="DD29" s="76">
        <f t="shared" si="367"/>
        <v>7.2</v>
      </c>
      <c r="DE29" s="76">
        <f t="shared" si="367"/>
        <v>7.2</v>
      </c>
      <c r="DF29" s="76">
        <f t="shared" si="367"/>
        <v>7.2</v>
      </c>
      <c r="DG29" s="76">
        <f t="shared" si="368"/>
        <v>7.2</v>
      </c>
      <c r="DH29" s="76">
        <f t="shared" si="368"/>
        <v>7.2</v>
      </c>
      <c r="DI29" s="76">
        <f t="shared" si="368"/>
        <v>7.2</v>
      </c>
      <c r="DJ29" s="76">
        <f t="shared" si="368"/>
        <v>7.2</v>
      </c>
      <c r="DK29" s="76">
        <f t="shared" si="368"/>
        <v>7.2</v>
      </c>
      <c r="DL29" s="76">
        <f t="shared" si="368"/>
        <v>7.2</v>
      </c>
      <c r="DM29" s="76">
        <f t="shared" si="368"/>
        <v>7.2</v>
      </c>
      <c r="DN29" s="76">
        <f t="shared" si="368"/>
        <v>7.2</v>
      </c>
      <c r="DO29" s="76">
        <f t="shared" si="368"/>
        <v>7.2</v>
      </c>
      <c r="DP29" s="76">
        <f t="shared" si="368"/>
        <v>7.2</v>
      </c>
      <c r="DQ29" s="76">
        <f t="shared" si="368"/>
        <v>7.2</v>
      </c>
      <c r="DR29" s="76">
        <f t="shared" si="368"/>
        <v>7.2</v>
      </c>
      <c r="DS29" s="79">
        <f t="shared" si="22"/>
        <v>-0.79999999999999893</v>
      </c>
      <c r="DV29" s="76">
        <f t="shared" si="369"/>
        <v>0</v>
      </c>
      <c r="DW29" s="76">
        <f t="shared" si="369"/>
        <v>0</v>
      </c>
      <c r="DX29" s="76">
        <f t="shared" si="369"/>
        <v>0</v>
      </c>
      <c r="DY29" s="76">
        <f t="shared" si="369"/>
        <v>0</v>
      </c>
      <c r="DZ29" s="76">
        <f t="shared" si="369"/>
        <v>0</v>
      </c>
      <c r="EA29" s="76">
        <f t="shared" si="369"/>
        <v>0</v>
      </c>
      <c r="EB29" s="76">
        <f t="shared" si="369"/>
        <v>3.1999999999999997</v>
      </c>
      <c r="EC29" s="76">
        <f t="shared" si="369"/>
        <v>3.1999999999999997</v>
      </c>
      <c r="ED29" s="76">
        <f t="shared" si="369"/>
        <v>3.1999999999999997</v>
      </c>
      <c r="EE29" s="76">
        <f t="shared" si="369"/>
        <v>3.1999999999999997</v>
      </c>
      <c r="EF29" s="76">
        <f t="shared" si="370"/>
        <v>3.1999999999999997</v>
      </c>
      <c r="EG29" s="76">
        <f t="shared" si="370"/>
        <v>3.1999999999999997</v>
      </c>
      <c r="EH29" s="76">
        <f t="shared" si="370"/>
        <v>3.1999999999999997</v>
      </c>
      <c r="EI29" s="76">
        <f t="shared" si="370"/>
        <v>6</v>
      </c>
      <c r="EJ29" s="76">
        <f t="shared" si="370"/>
        <v>6</v>
      </c>
      <c r="EK29" s="76">
        <f t="shared" si="370"/>
        <v>6</v>
      </c>
      <c r="EL29" s="76">
        <f t="shared" si="370"/>
        <v>6</v>
      </c>
      <c r="EM29" s="76">
        <f t="shared" si="370"/>
        <v>7.2</v>
      </c>
      <c r="EN29" s="76">
        <f t="shared" si="370"/>
        <v>7.2</v>
      </c>
      <c r="EO29" s="76">
        <f t="shared" si="370"/>
        <v>7.2</v>
      </c>
      <c r="EP29" s="76">
        <f t="shared" si="371"/>
        <v>7.2</v>
      </c>
      <c r="EQ29" s="76">
        <f t="shared" si="371"/>
        <v>7.2</v>
      </c>
      <c r="ER29" s="76">
        <f t="shared" si="371"/>
        <v>7.2</v>
      </c>
      <c r="ES29" s="76">
        <f t="shared" si="371"/>
        <v>7.2</v>
      </c>
      <c r="ET29" s="76">
        <f t="shared" si="371"/>
        <v>7.2</v>
      </c>
      <c r="EU29" s="76">
        <f t="shared" si="371"/>
        <v>7.2</v>
      </c>
      <c r="EV29" s="76">
        <f t="shared" si="371"/>
        <v>7.2</v>
      </c>
      <c r="EW29" s="76">
        <f t="shared" si="371"/>
        <v>7.2</v>
      </c>
      <c r="EX29" s="76">
        <f t="shared" si="371"/>
        <v>7.2</v>
      </c>
      <c r="EY29" s="76">
        <f t="shared" si="371"/>
        <v>7.2</v>
      </c>
      <c r="EZ29" s="76">
        <f t="shared" si="372"/>
        <v>7.2</v>
      </c>
      <c r="FA29" s="76">
        <f t="shared" si="372"/>
        <v>7.2</v>
      </c>
      <c r="FB29" s="76">
        <f t="shared" si="372"/>
        <v>7.2</v>
      </c>
      <c r="FC29" s="76">
        <f t="shared" si="372"/>
        <v>7.2</v>
      </c>
      <c r="FD29" s="76">
        <f t="shared" si="372"/>
        <v>7.2</v>
      </c>
      <c r="FE29" s="76">
        <f t="shared" si="372"/>
        <v>7.2</v>
      </c>
      <c r="FF29" s="76">
        <f t="shared" si="372"/>
        <v>7.2</v>
      </c>
      <c r="FG29" s="76">
        <f t="shared" si="372"/>
        <v>7.2</v>
      </c>
      <c r="FH29" s="76">
        <f t="shared" si="372"/>
        <v>7.2</v>
      </c>
      <c r="FI29" s="76">
        <f t="shared" si="372"/>
        <v>7.2</v>
      </c>
      <c r="FJ29" s="76">
        <f t="shared" si="373"/>
        <v>7.2</v>
      </c>
      <c r="FK29" s="76">
        <f t="shared" si="373"/>
        <v>7.2</v>
      </c>
      <c r="FL29" s="76">
        <f t="shared" si="373"/>
        <v>7.2</v>
      </c>
      <c r="FM29" s="76">
        <f t="shared" si="373"/>
        <v>7.2</v>
      </c>
      <c r="FN29" s="76">
        <f t="shared" si="373"/>
        <v>7.2</v>
      </c>
      <c r="FO29" s="76">
        <f t="shared" si="373"/>
        <v>7.2</v>
      </c>
      <c r="FP29" s="76">
        <f t="shared" si="373"/>
        <v>7.2</v>
      </c>
      <c r="FQ29" s="76">
        <f t="shared" si="373"/>
        <v>7.2</v>
      </c>
      <c r="FR29" s="76">
        <f t="shared" si="373"/>
        <v>7.2</v>
      </c>
      <c r="FS29" s="76">
        <f t="shared" si="373"/>
        <v>7.2</v>
      </c>
      <c r="FT29" s="76">
        <f t="shared" si="373"/>
        <v>7.2</v>
      </c>
      <c r="FU29" s="76">
        <f t="shared" si="373"/>
        <v>7.2</v>
      </c>
      <c r="FV29" s="79">
        <f t="shared" si="73"/>
        <v>-0.79999999999999893</v>
      </c>
      <c r="FX29" s="76">
        <f t="shared" si="374"/>
        <v>0</v>
      </c>
      <c r="FY29" s="76">
        <f t="shared" si="374"/>
        <v>0</v>
      </c>
      <c r="FZ29" s="76">
        <f t="shared" si="374"/>
        <v>0</v>
      </c>
      <c r="GA29" s="76">
        <f t="shared" si="374"/>
        <v>0</v>
      </c>
      <c r="GB29" s="76">
        <f t="shared" si="374"/>
        <v>0</v>
      </c>
      <c r="GC29" s="76">
        <f t="shared" si="374"/>
        <v>0</v>
      </c>
      <c r="GD29" s="76">
        <f t="shared" si="374"/>
        <v>0</v>
      </c>
      <c r="GE29" s="76">
        <f t="shared" si="374"/>
        <v>0</v>
      </c>
      <c r="GF29" s="76">
        <f t="shared" si="374"/>
        <v>0</v>
      </c>
      <c r="GG29" s="76">
        <f t="shared" si="374"/>
        <v>0</v>
      </c>
      <c r="GH29" s="76">
        <f t="shared" si="375"/>
        <v>0</v>
      </c>
      <c r="GI29" s="76">
        <f t="shared" si="375"/>
        <v>0</v>
      </c>
      <c r="GJ29" s="76">
        <f t="shared" si="375"/>
        <v>0</v>
      </c>
      <c r="GK29" s="76">
        <f t="shared" si="375"/>
        <v>0</v>
      </c>
      <c r="GL29" s="76">
        <f t="shared" si="375"/>
        <v>0</v>
      </c>
      <c r="GM29" s="76">
        <f t="shared" si="375"/>
        <v>0</v>
      </c>
      <c r="GN29" s="76">
        <f t="shared" si="375"/>
        <v>0</v>
      </c>
      <c r="GO29" s="76">
        <f t="shared" si="375"/>
        <v>0</v>
      </c>
      <c r="GP29" s="76">
        <f t="shared" si="375"/>
        <v>0</v>
      </c>
      <c r="GQ29" s="76">
        <f t="shared" si="375"/>
        <v>0</v>
      </c>
      <c r="GR29" s="76">
        <f t="shared" si="376"/>
        <v>0</v>
      </c>
      <c r="GS29" s="76">
        <f t="shared" si="376"/>
        <v>0</v>
      </c>
      <c r="GT29" s="76">
        <f t="shared" si="376"/>
        <v>0</v>
      </c>
      <c r="GU29" s="76">
        <f t="shared" si="376"/>
        <v>0</v>
      </c>
      <c r="GV29" s="76">
        <f t="shared" si="376"/>
        <v>0</v>
      </c>
      <c r="GW29" s="76">
        <f t="shared" si="376"/>
        <v>0</v>
      </c>
      <c r="GX29" s="76">
        <f t="shared" si="376"/>
        <v>0</v>
      </c>
      <c r="GY29" s="76">
        <f t="shared" si="376"/>
        <v>0</v>
      </c>
      <c r="GZ29" s="76">
        <f t="shared" si="376"/>
        <v>0</v>
      </c>
      <c r="HA29" s="76">
        <f t="shared" si="376"/>
        <v>0</v>
      </c>
      <c r="HB29" s="76">
        <f t="shared" si="377"/>
        <v>0</v>
      </c>
      <c r="HC29" s="76">
        <f t="shared" si="377"/>
        <v>0</v>
      </c>
      <c r="HD29" s="76">
        <f t="shared" si="377"/>
        <v>0</v>
      </c>
      <c r="HE29" s="76">
        <f t="shared" si="377"/>
        <v>0</v>
      </c>
      <c r="HF29" s="76">
        <f t="shared" si="377"/>
        <v>0</v>
      </c>
      <c r="HG29" s="76">
        <f t="shared" si="377"/>
        <v>0</v>
      </c>
      <c r="HH29" s="76">
        <f t="shared" si="377"/>
        <v>0</v>
      </c>
      <c r="HI29" s="76">
        <f t="shared" si="377"/>
        <v>0</v>
      </c>
      <c r="HJ29" s="76">
        <f t="shared" si="377"/>
        <v>0</v>
      </c>
      <c r="HK29" s="76">
        <f t="shared" si="377"/>
        <v>0</v>
      </c>
      <c r="HL29" s="76">
        <f t="shared" si="378"/>
        <v>0</v>
      </c>
      <c r="HM29" s="76">
        <f t="shared" si="378"/>
        <v>0</v>
      </c>
      <c r="HN29" s="76">
        <f t="shared" si="378"/>
        <v>0</v>
      </c>
      <c r="HO29" s="76">
        <f t="shared" si="378"/>
        <v>0</v>
      </c>
      <c r="HP29" s="76">
        <f t="shared" si="378"/>
        <v>0</v>
      </c>
      <c r="HQ29" s="76">
        <f t="shared" si="378"/>
        <v>0</v>
      </c>
      <c r="HR29" s="76">
        <f t="shared" si="378"/>
        <v>0</v>
      </c>
      <c r="HS29" s="76">
        <f t="shared" si="378"/>
        <v>0</v>
      </c>
      <c r="HT29" s="76">
        <f t="shared" si="378"/>
        <v>0</v>
      </c>
      <c r="HU29" s="76">
        <f t="shared" si="378"/>
        <v>0</v>
      </c>
      <c r="HV29" s="76">
        <f t="shared" si="378"/>
        <v>0</v>
      </c>
      <c r="HW29" s="76">
        <f t="shared" si="378"/>
        <v>0</v>
      </c>
      <c r="HX29" s="79">
        <f t="shared" si="124"/>
        <v>0</v>
      </c>
    </row>
    <row r="30" spans="1:232" ht="30" outlineLevel="1">
      <c r="A30" s="39" t="str">
        <f t="shared" si="231"/>
        <v/>
      </c>
      <c r="B30" s="199"/>
      <c r="C30" s="42"/>
      <c r="D30" s="204"/>
      <c r="E30" s="204"/>
      <c r="F30" s="204"/>
      <c r="G30" s="204"/>
      <c r="H30" s="204"/>
      <c r="I30" s="32"/>
      <c r="J30" s="32"/>
      <c r="K30" s="32"/>
      <c r="L30" s="32"/>
      <c r="M30" s="175" t="s">
        <v>225</v>
      </c>
      <c r="N30" s="32"/>
      <c r="O30" s="32"/>
      <c r="P30" s="32"/>
      <c r="Q30" s="32"/>
      <c r="R30" s="32"/>
      <c r="S30" s="32"/>
      <c r="T30" s="32"/>
      <c r="U30" s="32"/>
      <c r="V30" s="32" t="s">
        <v>16</v>
      </c>
      <c r="W30" s="32"/>
      <c r="X30" s="32"/>
      <c r="Y30" s="32"/>
      <c r="Z30" s="174"/>
      <c r="AA30" s="208" t="s">
        <v>49</v>
      </c>
      <c r="AB30" s="178">
        <v>44469</v>
      </c>
      <c r="AC30" s="178">
        <v>44503</v>
      </c>
      <c r="AD30" s="179" t="s">
        <v>132</v>
      </c>
      <c r="AE30" s="185">
        <v>0.44444444444444442</v>
      </c>
      <c r="AF30" s="185">
        <v>0.44444444444444442</v>
      </c>
      <c r="AG30" s="185">
        <v>0.44444444444444442</v>
      </c>
      <c r="AH30" s="185">
        <v>1.3333333333333333</v>
      </c>
      <c r="AI30" s="185">
        <v>1.3333333333333333</v>
      </c>
      <c r="AJ30" s="185">
        <v>1.3333333333333333</v>
      </c>
      <c r="AK30" s="185">
        <v>1.3333333333333333</v>
      </c>
      <c r="AL30" s="185">
        <v>1.3333333333333333</v>
      </c>
      <c r="AM30" s="186">
        <f t="shared" si="252"/>
        <v>7.9999999999999991</v>
      </c>
      <c r="AN30" s="28">
        <f t="shared" si="361"/>
        <v>1.5999999999999999</v>
      </c>
      <c r="AO30" s="28">
        <f t="shared" si="382"/>
        <v>0</v>
      </c>
      <c r="AP30" s="118">
        <f t="shared" si="362"/>
        <v>0.2</v>
      </c>
      <c r="AQ30" s="29">
        <f t="shared" si="380"/>
        <v>0</v>
      </c>
      <c r="AR30" s="43">
        <f t="shared" si="363"/>
        <v>-0.2</v>
      </c>
      <c r="AS30" s="46" t="s">
        <v>115</v>
      </c>
      <c r="AT30" s="30">
        <f t="shared" si="381"/>
        <v>44469</v>
      </c>
      <c r="AU30" s="30">
        <v>44392</v>
      </c>
      <c r="AV30" s="47" t="s">
        <v>140</v>
      </c>
      <c r="AW30" s="49" t="s">
        <v>182</v>
      </c>
      <c r="AX30" s="30">
        <v>44377</v>
      </c>
      <c r="AY30" s="30">
        <v>44392</v>
      </c>
      <c r="AZ30" s="47" t="s">
        <v>140</v>
      </c>
      <c r="BA30" s="172" t="s">
        <v>116</v>
      </c>
      <c r="BB30" s="30">
        <v>44438</v>
      </c>
      <c r="BC30" s="30">
        <f t="shared" si="383"/>
        <v>44438</v>
      </c>
      <c r="BD30" s="47" t="s">
        <v>140</v>
      </c>
      <c r="BE30" s="172" t="s">
        <v>122</v>
      </c>
      <c r="BF30" s="30">
        <v>44438</v>
      </c>
      <c r="BG30" s="30">
        <f t="shared" si="384"/>
        <v>44438</v>
      </c>
      <c r="BH30" s="47" t="s">
        <v>140</v>
      </c>
      <c r="BI30" s="172" t="s">
        <v>123</v>
      </c>
      <c r="BJ30" s="30">
        <v>44438</v>
      </c>
      <c r="BK30" s="30">
        <f t="shared" si="385"/>
        <v>44438</v>
      </c>
      <c r="BL30" s="47" t="s">
        <v>140</v>
      </c>
      <c r="BM30" s="172" t="s">
        <v>185</v>
      </c>
      <c r="BN30" s="30">
        <v>44469</v>
      </c>
      <c r="BO30" s="30">
        <f t="shared" si="386"/>
        <v>44469</v>
      </c>
      <c r="BP30" s="47" t="s">
        <v>140</v>
      </c>
      <c r="BR30" s="5">
        <f t="shared" si="127"/>
        <v>18</v>
      </c>
      <c r="BS30" s="76">
        <f t="shared" si="364"/>
        <v>0</v>
      </c>
      <c r="BT30" s="76">
        <f t="shared" si="364"/>
        <v>0</v>
      </c>
      <c r="BU30" s="76">
        <f t="shared" si="364"/>
        <v>0</v>
      </c>
      <c r="BV30" s="76">
        <f t="shared" si="364"/>
        <v>0</v>
      </c>
      <c r="BW30" s="76">
        <f t="shared" si="364"/>
        <v>1.5999999999999999</v>
      </c>
      <c r="BX30" s="76">
        <f t="shared" si="364"/>
        <v>1.5999999999999999</v>
      </c>
      <c r="BY30" s="76">
        <f t="shared" si="364"/>
        <v>1.5999999999999999</v>
      </c>
      <c r="BZ30" s="76">
        <f t="shared" si="364"/>
        <v>1.5999999999999999</v>
      </c>
      <c r="CA30" s="76">
        <f t="shared" si="364"/>
        <v>1.5999999999999999</v>
      </c>
      <c r="CB30" s="76">
        <f t="shared" si="364"/>
        <v>1.5999999999999999</v>
      </c>
      <c r="CC30" s="76">
        <f t="shared" si="365"/>
        <v>1.5999999999999999</v>
      </c>
      <c r="CD30" s="76">
        <f t="shared" si="365"/>
        <v>1.5999999999999999</v>
      </c>
      <c r="CE30" s="76">
        <f t="shared" si="365"/>
        <v>1.5999999999999999</v>
      </c>
      <c r="CF30" s="76">
        <f t="shared" si="365"/>
        <v>4.3999999999999995</v>
      </c>
      <c r="CG30" s="76">
        <f t="shared" si="365"/>
        <v>4.3999999999999995</v>
      </c>
      <c r="CH30" s="76">
        <f t="shared" si="365"/>
        <v>4.3999999999999995</v>
      </c>
      <c r="CI30" s="76">
        <f t="shared" si="365"/>
        <v>4.3999999999999995</v>
      </c>
      <c r="CJ30" s="76">
        <f t="shared" si="365"/>
        <v>7.2</v>
      </c>
      <c r="CK30" s="76">
        <f t="shared" si="365"/>
        <v>7.2</v>
      </c>
      <c r="CL30" s="76">
        <f t="shared" si="365"/>
        <v>7.2</v>
      </c>
      <c r="CM30" s="76">
        <f t="shared" si="366"/>
        <v>7.2</v>
      </c>
      <c r="CN30" s="76">
        <f t="shared" si="366"/>
        <v>7.2</v>
      </c>
      <c r="CO30" s="76">
        <f t="shared" si="366"/>
        <v>7.2</v>
      </c>
      <c r="CP30" s="76">
        <f t="shared" si="366"/>
        <v>7.2</v>
      </c>
      <c r="CQ30" s="76">
        <f t="shared" si="366"/>
        <v>7.2</v>
      </c>
      <c r="CR30" s="76">
        <f t="shared" si="366"/>
        <v>7.2</v>
      </c>
      <c r="CS30" s="76">
        <f t="shared" si="366"/>
        <v>7.2</v>
      </c>
      <c r="CT30" s="76">
        <f t="shared" si="366"/>
        <v>7.2</v>
      </c>
      <c r="CU30" s="76">
        <f t="shared" si="366"/>
        <v>7.2</v>
      </c>
      <c r="CV30" s="76">
        <f t="shared" si="366"/>
        <v>7.2</v>
      </c>
      <c r="CW30" s="76">
        <f t="shared" si="367"/>
        <v>7.2</v>
      </c>
      <c r="CX30" s="76">
        <f t="shared" si="367"/>
        <v>7.2</v>
      </c>
      <c r="CY30" s="76">
        <f t="shared" si="367"/>
        <v>7.2</v>
      </c>
      <c r="CZ30" s="76">
        <f t="shared" si="367"/>
        <v>7.2</v>
      </c>
      <c r="DA30" s="76">
        <f t="shared" si="367"/>
        <v>7.2</v>
      </c>
      <c r="DB30" s="76">
        <f t="shared" si="367"/>
        <v>7.2</v>
      </c>
      <c r="DC30" s="76">
        <f t="shared" si="367"/>
        <v>7.2</v>
      </c>
      <c r="DD30" s="76">
        <f t="shared" si="367"/>
        <v>7.2</v>
      </c>
      <c r="DE30" s="76">
        <f t="shared" si="367"/>
        <v>7.2</v>
      </c>
      <c r="DF30" s="76">
        <f t="shared" si="367"/>
        <v>7.2</v>
      </c>
      <c r="DG30" s="76">
        <f t="shared" si="368"/>
        <v>7.2</v>
      </c>
      <c r="DH30" s="76">
        <f t="shared" si="368"/>
        <v>7.2</v>
      </c>
      <c r="DI30" s="76">
        <f t="shared" si="368"/>
        <v>7.2</v>
      </c>
      <c r="DJ30" s="76">
        <f t="shared" si="368"/>
        <v>7.2</v>
      </c>
      <c r="DK30" s="76">
        <f t="shared" si="368"/>
        <v>7.2</v>
      </c>
      <c r="DL30" s="76">
        <f t="shared" si="368"/>
        <v>7.2</v>
      </c>
      <c r="DM30" s="76">
        <f t="shared" si="368"/>
        <v>7.2</v>
      </c>
      <c r="DN30" s="76">
        <f t="shared" si="368"/>
        <v>7.2</v>
      </c>
      <c r="DO30" s="76">
        <f t="shared" si="368"/>
        <v>7.2</v>
      </c>
      <c r="DP30" s="76">
        <f t="shared" si="368"/>
        <v>7.2</v>
      </c>
      <c r="DQ30" s="76">
        <f t="shared" si="368"/>
        <v>7.2</v>
      </c>
      <c r="DR30" s="76">
        <f t="shared" si="368"/>
        <v>7.2</v>
      </c>
      <c r="DS30" s="79">
        <f t="shared" si="22"/>
        <v>-0.79999999999999893</v>
      </c>
      <c r="DV30" s="76">
        <f t="shared" si="369"/>
        <v>0</v>
      </c>
      <c r="DW30" s="76">
        <f t="shared" si="369"/>
        <v>0</v>
      </c>
      <c r="DX30" s="76">
        <f t="shared" si="369"/>
        <v>0</v>
      </c>
      <c r="DY30" s="76">
        <f t="shared" si="369"/>
        <v>0</v>
      </c>
      <c r="DZ30" s="76">
        <f t="shared" si="369"/>
        <v>0</v>
      </c>
      <c r="EA30" s="76">
        <f t="shared" si="369"/>
        <v>0</v>
      </c>
      <c r="EB30" s="76">
        <f t="shared" si="369"/>
        <v>3.1999999999999997</v>
      </c>
      <c r="EC30" s="76">
        <f t="shared" si="369"/>
        <v>3.1999999999999997</v>
      </c>
      <c r="ED30" s="76">
        <f t="shared" si="369"/>
        <v>3.1999999999999997</v>
      </c>
      <c r="EE30" s="76">
        <f t="shared" si="369"/>
        <v>3.1999999999999997</v>
      </c>
      <c r="EF30" s="76">
        <f t="shared" si="370"/>
        <v>3.1999999999999997</v>
      </c>
      <c r="EG30" s="76">
        <f t="shared" si="370"/>
        <v>3.1999999999999997</v>
      </c>
      <c r="EH30" s="76">
        <f t="shared" si="370"/>
        <v>3.1999999999999997</v>
      </c>
      <c r="EI30" s="76">
        <f t="shared" si="370"/>
        <v>6</v>
      </c>
      <c r="EJ30" s="76">
        <f t="shared" si="370"/>
        <v>6</v>
      </c>
      <c r="EK30" s="76">
        <f t="shared" si="370"/>
        <v>6</v>
      </c>
      <c r="EL30" s="76">
        <f t="shared" si="370"/>
        <v>6</v>
      </c>
      <c r="EM30" s="76">
        <f t="shared" si="370"/>
        <v>7.2</v>
      </c>
      <c r="EN30" s="76">
        <f t="shared" si="370"/>
        <v>7.2</v>
      </c>
      <c r="EO30" s="76">
        <f t="shared" si="370"/>
        <v>7.2</v>
      </c>
      <c r="EP30" s="76">
        <f t="shared" si="371"/>
        <v>7.2</v>
      </c>
      <c r="EQ30" s="76">
        <f t="shared" si="371"/>
        <v>7.2</v>
      </c>
      <c r="ER30" s="76">
        <f t="shared" si="371"/>
        <v>7.2</v>
      </c>
      <c r="ES30" s="76">
        <f t="shared" si="371"/>
        <v>7.2</v>
      </c>
      <c r="ET30" s="76">
        <f t="shared" si="371"/>
        <v>7.2</v>
      </c>
      <c r="EU30" s="76">
        <f t="shared" si="371"/>
        <v>7.2</v>
      </c>
      <c r="EV30" s="76">
        <f t="shared" si="371"/>
        <v>7.2</v>
      </c>
      <c r="EW30" s="76">
        <f t="shared" si="371"/>
        <v>7.2</v>
      </c>
      <c r="EX30" s="76">
        <f t="shared" si="371"/>
        <v>7.2</v>
      </c>
      <c r="EY30" s="76">
        <f t="shared" si="371"/>
        <v>7.2</v>
      </c>
      <c r="EZ30" s="76">
        <f t="shared" si="372"/>
        <v>7.2</v>
      </c>
      <c r="FA30" s="76">
        <f t="shared" si="372"/>
        <v>7.2</v>
      </c>
      <c r="FB30" s="76">
        <f t="shared" si="372"/>
        <v>7.2</v>
      </c>
      <c r="FC30" s="76">
        <f t="shared" si="372"/>
        <v>7.2</v>
      </c>
      <c r="FD30" s="76">
        <f t="shared" si="372"/>
        <v>7.2</v>
      </c>
      <c r="FE30" s="76">
        <f t="shared" si="372"/>
        <v>7.2</v>
      </c>
      <c r="FF30" s="76">
        <f t="shared" si="372"/>
        <v>7.2</v>
      </c>
      <c r="FG30" s="76">
        <f t="shared" si="372"/>
        <v>7.2</v>
      </c>
      <c r="FH30" s="76">
        <f t="shared" si="372"/>
        <v>7.2</v>
      </c>
      <c r="FI30" s="76">
        <f t="shared" si="372"/>
        <v>7.2</v>
      </c>
      <c r="FJ30" s="76">
        <f t="shared" si="373"/>
        <v>7.2</v>
      </c>
      <c r="FK30" s="76">
        <f t="shared" si="373"/>
        <v>7.2</v>
      </c>
      <c r="FL30" s="76">
        <f t="shared" si="373"/>
        <v>7.2</v>
      </c>
      <c r="FM30" s="76">
        <f t="shared" si="373"/>
        <v>7.2</v>
      </c>
      <c r="FN30" s="76">
        <f t="shared" si="373"/>
        <v>7.2</v>
      </c>
      <c r="FO30" s="76">
        <f t="shared" si="373"/>
        <v>7.2</v>
      </c>
      <c r="FP30" s="76">
        <f t="shared" si="373"/>
        <v>7.2</v>
      </c>
      <c r="FQ30" s="76">
        <f t="shared" si="373"/>
        <v>7.2</v>
      </c>
      <c r="FR30" s="76">
        <f t="shared" si="373"/>
        <v>7.2</v>
      </c>
      <c r="FS30" s="76">
        <f t="shared" si="373"/>
        <v>7.2</v>
      </c>
      <c r="FT30" s="76">
        <f t="shared" si="373"/>
        <v>7.2</v>
      </c>
      <c r="FU30" s="76">
        <f t="shared" si="373"/>
        <v>7.2</v>
      </c>
      <c r="FV30" s="79">
        <f t="shared" si="73"/>
        <v>-0.79999999999999893</v>
      </c>
      <c r="FX30" s="76">
        <f t="shared" si="374"/>
        <v>0</v>
      </c>
      <c r="FY30" s="76">
        <f t="shared" si="374"/>
        <v>0</v>
      </c>
      <c r="FZ30" s="76">
        <f t="shared" si="374"/>
        <v>0</v>
      </c>
      <c r="GA30" s="76">
        <f t="shared" si="374"/>
        <v>0</v>
      </c>
      <c r="GB30" s="76">
        <f t="shared" si="374"/>
        <v>0</v>
      </c>
      <c r="GC30" s="76">
        <f t="shared" si="374"/>
        <v>0</v>
      </c>
      <c r="GD30" s="76">
        <f t="shared" si="374"/>
        <v>0</v>
      </c>
      <c r="GE30" s="76">
        <f t="shared" si="374"/>
        <v>0</v>
      </c>
      <c r="GF30" s="76">
        <f t="shared" si="374"/>
        <v>0</v>
      </c>
      <c r="GG30" s="76">
        <f t="shared" si="374"/>
        <v>0</v>
      </c>
      <c r="GH30" s="76">
        <f t="shared" si="375"/>
        <v>0</v>
      </c>
      <c r="GI30" s="76">
        <f t="shared" si="375"/>
        <v>0</v>
      </c>
      <c r="GJ30" s="76">
        <f t="shared" si="375"/>
        <v>0</v>
      </c>
      <c r="GK30" s="76">
        <f t="shared" si="375"/>
        <v>0</v>
      </c>
      <c r="GL30" s="76">
        <f t="shared" si="375"/>
        <v>0</v>
      </c>
      <c r="GM30" s="76">
        <f t="shared" si="375"/>
        <v>0</v>
      </c>
      <c r="GN30" s="76">
        <f t="shared" si="375"/>
        <v>0</v>
      </c>
      <c r="GO30" s="76">
        <f t="shared" si="375"/>
        <v>0</v>
      </c>
      <c r="GP30" s="76">
        <f t="shared" si="375"/>
        <v>0</v>
      </c>
      <c r="GQ30" s="76">
        <f t="shared" si="375"/>
        <v>0</v>
      </c>
      <c r="GR30" s="76">
        <f t="shared" si="376"/>
        <v>0</v>
      </c>
      <c r="GS30" s="76">
        <f t="shared" si="376"/>
        <v>0</v>
      </c>
      <c r="GT30" s="76">
        <f t="shared" si="376"/>
        <v>0</v>
      </c>
      <c r="GU30" s="76">
        <f t="shared" si="376"/>
        <v>0</v>
      </c>
      <c r="GV30" s="76">
        <f t="shared" si="376"/>
        <v>0</v>
      </c>
      <c r="GW30" s="76">
        <f t="shared" si="376"/>
        <v>0</v>
      </c>
      <c r="GX30" s="76">
        <f t="shared" si="376"/>
        <v>0</v>
      </c>
      <c r="GY30" s="76">
        <f t="shared" si="376"/>
        <v>0</v>
      </c>
      <c r="GZ30" s="76">
        <f t="shared" si="376"/>
        <v>0</v>
      </c>
      <c r="HA30" s="76">
        <f t="shared" si="376"/>
        <v>0</v>
      </c>
      <c r="HB30" s="76">
        <f t="shared" si="377"/>
        <v>0</v>
      </c>
      <c r="HC30" s="76">
        <f t="shared" si="377"/>
        <v>0</v>
      </c>
      <c r="HD30" s="76">
        <f t="shared" si="377"/>
        <v>0</v>
      </c>
      <c r="HE30" s="76">
        <f t="shared" si="377"/>
        <v>0</v>
      </c>
      <c r="HF30" s="76">
        <f t="shared" si="377"/>
        <v>0</v>
      </c>
      <c r="HG30" s="76">
        <f t="shared" si="377"/>
        <v>0</v>
      </c>
      <c r="HH30" s="76">
        <f t="shared" si="377"/>
        <v>0</v>
      </c>
      <c r="HI30" s="76">
        <f t="shared" si="377"/>
        <v>0</v>
      </c>
      <c r="HJ30" s="76">
        <f t="shared" si="377"/>
        <v>0</v>
      </c>
      <c r="HK30" s="76">
        <f t="shared" si="377"/>
        <v>0</v>
      </c>
      <c r="HL30" s="76">
        <f t="shared" si="378"/>
        <v>0</v>
      </c>
      <c r="HM30" s="76">
        <f t="shared" si="378"/>
        <v>0</v>
      </c>
      <c r="HN30" s="76">
        <f t="shared" si="378"/>
        <v>0</v>
      </c>
      <c r="HO30" s="76">
        <f t="shared" si="378"/>
        <v>0</v>
      </c>
      <c r="HP30" s="76">
        <f t="shared" si="378"/>
        <v>0</v>
      </c>
      <c r="HQ30" s="76">
        <f t="shared" si="378"/>
        <v>0</v>
      </c>
      <c r="HR30" s="76">
        <f t="shared" si="378"/>
        <v>0</v>
      </c>
      <c r="HS30" s="76">
        <f t="shared" si="378"/>
        <v>0</v>
      </c>
      <c r="HT30" s="76">
        <f t="shared" si="378"/>
        <v>0</v>
      </c>
      <c r="HU30" s="76">
        <f t="shared" si="378"/>
        <v>0</v>
      </c>
      <c r="HV30" s="76">
        <f t="shared" si="378"/>
        <v>0</v>
      </c>
      <c r="HW30" s="76">
        <f t="shared" si="378"/>
        <v>0</v>
      </c>
      <c r="HX30" s="79">
        <f t="shared" si="124"/>
        <v>0</v>
      </c>
    </row>
    <row r="31" spans="1:232" ht="30" outlineLevel="1">
      <c r="A31" s="39" t="str">
        <f t="shared" si="231"/>
        <v/>
      </c>
      <c r="B31" s="199"/>
      <c r="C31" s="42"/>
      <c r="D31" s="204"/>
      <c r="E31" s="204"/>
      <c r="F31" s="204"/>
      <c r="G31" s="204"/>
      <c r="H31" s="204"/>
      <c r="I31" s="32"/>
      <c r="J31" s="32"/>
      <c r="K31" s="32"/>
      <c r="L31" s="32"/>
      <c r="M31" s="175" t="s">
        <v>226</v>
      </c>
      <c r="N31" s="32"/>
      <c r="O31" s="32"/>
      <c r="P31" s="32"/>
      <c r="Q31" s="32"/>
      <c r="R31" s="32"/>
      <c r="S31" s="32"/>
      <c r="T31" s="32"/>
      <c r="U31" s="32"/>
      <c r="V31" s="32" t="s">
        <v>24</v>
      </c>
      <c r="W31" s="32"/>
      <c r="X31" s="32"/>
      <c r="Y31" s="32"/>
      <c r="Z31" s="174"/>
      <c r="AA31" s="208" t="s">
        <v>50</v>
      </c>
      <c r="AB31" s="178">
        <v>44469</v>
      </c>
      <c r="AC31" s="178">
        <v>44503</v>
      </c>
      <c r="AD31" s="179" t="s">
        <v>132</v>
      </c>
      <c r="AE31" s="185">
        <v>15.555555555555555</v>
      </c>
      <c r="AF31" s="185">
        <v>15.555555555555555</v>
      </c>
      <c r="AG31" s="185">
        <v>15.555555555555555</v>
      </c>
      <c r="AH31" s="185">
        <v>46.666666666666664</v>
      </c>
      <c r="AI31" s="185">
        <v>46.666666666666664</v>
      </c>
      <c r="AJ31" s="185">
        <v>46.666666666666664</v>
      </c>
      <c r="AK31" s="185">
        <v>46.666666666666664</v>
      </c>
      <c r="AL31" s="185">
        <v>46.666666666666664</v>
      </c>
      <c r="AM31" s="186">
        <f t="shared" si="252"/>
        <v>280</v>
      </c>
      <c r="AN31" s="28">
        <f t="shared" si="361"/>
        <v>56</v>
      </c>
      <c r="AO31" s="28">
        <f t="shared" si="382"/>
        <v>0</v>
      </c>
      <c r="AP31" s="118">
        <f t="shared" si="362"/>
        <v>0.2</v>
      </c>
      <c r="AQ31" s="29">
        <f t="shared" si="380"/>
        <v>0</v>
      </c>
      <c r="AR31" s="43">
        <f t="shared" si="363"/>
        <v>-0.2</v>
      </c>
      <c r="AS31" s="46" t="s">
        <v>115</v>
      </c>
      <c r="AT31" s="30">
        <f t="shared" si="381"/>
        <v>44469</v>
      </c>
      <c r="AU31" s="30">
        <v>44392</v>
      </c>
      <c r="AV31" s="47" t="s">
        <v>140</v>
      </c>
      <c r="AW31" s="49" t="s">
        <v>182</v>
      </c>
      <c r="AX31" s="30">
        <v>44377</v>
      </c>
      <c r="AY31" s="30">
        <v>44392</v>
      </c>
      <c r="AZ31" s="47" t="s">
        <v>140</v>
      </c>
      <c r="BA31" s="172" t="s">
        <v>116</v>
      </c>
      <c r="BB31" s="30">
        <v>44438</v>
      </c>
      <c r="BC31" s="30">
        <f t="shared" si="383"/>
        <v>44438</v>
      </c>
      <c r="BD31" s="47" t="s">
        <v>140</v>
      </c>
      <c r="BE31" s="172" t="s">
        <v>122</v>
      </c>
      <c r="BF31" s="30">
        <v>44438</v>
      </c>
      <c r="BG31" s="30">
        <f t="shared" si="384"/>
        <v>44438</v>
      </c>
      <c r="BH31" s="47" t="s">
        <v>140</v>
      </c>
      <c r="BI31" s="172" t="s">
        <v>123</v>
      </c>
      <c r="BJ31" s="30">
        <v>44438</v>
      </c>
      <c r="BK31" s="30">
        <f t="shared" si="385"/>
        <v>44438</v>
      </c>
      <c r="BL31" s="47" t="s">
        <v>140</v>
      </c>
      <c r="BM31" s="172" t="s">
        <v>185</v>
      </c>
      <c r="BN31" s="30">
        <v>44469</v>
      </c>
      <c r="BO31" s="30">
        <f t="shared" si="386"/>
        <v>44469</v>
      </c>
      <c r="BP31" s="47" t="s">
        <v>140</v>
      </c>
      <c r="BR31" s="5">
        <f t="shared" si="127"/>
        <v>19</v>
      </c>
      <c r="BS31" s="76">
        <f t="shared" si="364"/>
        <v>0</v>
      </c>
      <c r="BT31" s="76">
        <f t="shared" si="364"/>
        <v>0</v>
      </c>
      <c r="BU31" s="76">
        <f t="shared" si="364"/>
        <v>0</v>
      </c>
      <c r="BV31" s="76">
        <f t="shared" si="364"/>
        <v>0</v>
      </c>
      <c r="BW31" s="76">
        <f t="shared" si="364"/>
        <v>56</v>
      </c>
      <c r="BX31" s="76">
        <f t="shared" si="364"/>
        <v>56</v>
      </c>
      <c r="BY31" s="76">
        <f t="shared" si="364"/>
        <v>56</v>
      </c>
      <c r="BZ31" s="76">
        <f t="shared" si="364"/>
        <v>56</v>
      </c>
      <c r="CA31" s="76">
        <f t="shared" si="364"/>
        <v>56</v>
      </c>
      <c r="CB31" s="76">
        <f t="shared" si="364"/>
        <v>56</v>
      </c>
      <c r="CC31" s="76">
        <f t="shared" si="365"/>
        <v>56</v>
      </c>
      <c r="CD31" s="76">
        <f t="shared" si="365"/>
        <v>56</v>
      </c>
      <c r="CE31" s="76">
        <f t="shared" si="365"/>
        <v>56</v>
      </c>
      <c r="CF31" s="76">
        <f t="shared" si="365"/>
        <v>154</v>
      </c>
      <c r="CG31" s="76">
        <f t="shared" si="365"/>
        <v>154</v>
      </c>
      <c r="CH31" s="76">
        <f t="shared" si="365"/>
        <v>154</v>
      </c>
      <c r="CI31" s="76">
        <f t="shared" si="365"/>
        <v>154</v>
      </c>
      <c r="CJ31" s="76">
        <f t="shared" si="365"/>
        <v>252.00000000000003</v>
      </c>
      <c r="CK31" s="76">
        <f t="shared" si="365"/>
        <v>252.00000000000003</v>
      </c>
      <c r="CL31" s="76">
        <f t="shared" si="365"/>
        <v>252.00000000000003</v>
      </c>
      <c r="CM31" s="76">
        <f t="shared" si="366"/>
        <v>252.00000000000003</v>
      </c>
      <c r="CN31" s="76">
        <f t="shared" si="366"/>
        <v>252.00000000000003</v>
      </c>
      <c r="CO31" s="76">
        <f t="shared" si="366"/>
        <v>252.00000000000003</v>
      </c>
      <c r="CP31" s="76">
        <f t="shared" si="366"/>
        <v>252.00000000000003</v>
      </c>
      <c r="CQ31" s="76">
        <f t="shared" si="366"/>
        <v>252.00000000000003</v>
      </c>
      <c r="CR31" s="76">
        <f t="shared" si="366"/>
        <v>252.00000000000003</v>
      </c>
      <c r="CS31" s="76">
        <f t="shared" si="366"/>
        <v>252.00000000000003</v>
      </c>
      <c r="CT31" s="76">
        <f t="shared" si="366"/>
        <v>252.00000000000003</v>
      </c>
      <c r="CU31" s="76">
        <f t="shared" si="366"/>
        <v>252.00000000000003</v>
      </c>
      <c r="CV31" s="76">
        <f t="shared" si="366"/>
        <v>252.00000000000003</v>
      </c>
      <c r="CW31" s="76">
        <f t="shared" si="367"/>
        <v>252.00000000000003</v>
      </c>
      <c r="CX31" s="76">
        <f t="shared" si="367"/>
        <v>252.00000000000003</v>
      </c>
      <c r="CY31" s="76">
        <f t="shared" si="367"/>
        <v>252.00000000000003</v>
      </c>
      <c r="CZ31" s="76">
        <f t="shared" si="367"/>
        <v>252.00000000000003</v>
      </c>
      <c r="DA31" s="76">
        <f t="shared" si="367"/>
        <v>252.00000000000003</v>
      </c>
      <c r="DB31" s="76">
        <f t="shared" si="367"/>
        <v>252.00000000000003</v>
      </c>
      <c r="DC31" s="76">
        <f t="shared" si="367"/>
        <v>252.00000000000003</v>
      </c>
      <c r="DD31" s="76">
        <f t="shared" si="367"/>
        <v>252.00000000000003</v>
      </c>
      <c r="DE31" s="76">
        <f t="shared" si="367"/>
        <v>252.00000000000003</v>
      </c>
      <c r="DF31" s="76">
        <f t="shared" si="367"/>
        <v>252.00000000000003</v>
      </c>
      <c r="DG31" s="76">
        <f t="shared" si="368"/>
        <v>252.00000000000003</v>
      </c>
      <c r="DH31" s="76">
        <f t="shared" si="368"/>
        <v>252.00000000000003</v>
      </c>
      <c r="DI31" s="76">
        <f t="shared" si="368"/>
        <v>252.00000000000003</v>
      </c>
      <c r="DJ31" s="76">
        <f t="shared" si="368"/>
        <v>252.00000000000003</v>
      </c>
      <c r="DK31" s="76">
        <f t="shared" si="368"/>
        <v>252.00000000000003</v>
      </c>
      <c r="DL31" s="76">
        <f t="shared" si="368"/>
        <v>252.00000000000003</v>
      </c>
      <c r="DM31" s="76">
        <f t="shared" si="368"/>
        <v>252.00000000000003</v>
      </c>
      <c r="DN31" s="76">
        <f t="shared" si="368"/>
        <v>252.00000000000003</v>
      </c>
      <c r="DO31" s="76">
        <f t="shared" si="368"/>
        <v>252.00000000000003</v>
      </c>
      <c r="DP31" s="76">
        <f t="shared" si="368"/>
        <v>252.00000000000003</v>
      </c>
      <c r="DQ31" s="76">
        <f t="shared" si="368"/>
        <v>252.00000000000003</v>
      </c>
      <c r="DR31" s="76">
        <f t="shared" si="368"/>
        <v>252.00000000000003</v>
      </c>
      <c r="DS31" s="79">
        <f t="shared" si="22"/>
        <v>-27.999999999999972</v>
      </c>
      <c r="DV31" s="76">
        <f t="shared" si="369"/>
        <v>0</v>
      </c>
      <c r="DW31" s="76">
        <f t="shared" si="369"/>
        <v>0</v>
      </c>
      <c r="DX31" s="76">
        <f t="shared" si="369"/>
        <v>0</v>
      </c>
      <c r="DY31" s="76">
        <f t="shared" si="369"/>
        <v>0</v>
      </c>
      <c r="DZ31" s="76">
        <f t="shared" si="369"/>
        <v>0</v>
      </c>
      <c r="EA31" s="76">
        <f t="shared" si="369"/>
        <v>0</v>
      </c>
      <c r="EB31" s="76">
        <f t="shared" si="369"/>
        <v>112</v>
      </c>
      <c r="EC31" s="76">
        <f t="shared" si="369"/>
        <v>112</v>
      </c>
      <c r="ED31" s="76">
        <f t="shared" si="369"/>
        <v>112</v>
      </c>
      <c r="EE31" s="76">
        <f t="shared" si="369"/>
        <v>112</v>
      </c>
      <c r="EF31" s="76">
        <f t="shared" si="370"/>
        <v>112</v>
      </c>
      <c r="EG31" s="76">
        <f t="shared" si="370"/>
        <v>112</v>
      </c>
      <c r="EH31" s="76">
        <f t="shared" si="370"/>
        <v>112</v>
      </c>
      <c r="EI31" s="76">
        <f t="shared" si="370"/>
        <v>210.00000000000003</v>
      </c>
      <c r="EJ31" s="76">
        <f t="shared" si="370"/>
        <v>210.00000000000003</v>
      </c>
      <c r="EK31" s="76">
        <f t="shared" si="370"/>
        <v>210.00000000000003</v>
      </c>
      <c r="EL31" s="76">
        <f t="shared" si="370"/>
        <v>210.00000000000003</v>
      </c>
      <c r="EM31" s="76">
        <f t="shared" si="370"/>
        <v>252.00000000000003</v>
      </c>
      <c r="EN31" s="76">
        <f t="shared" si="370"/>
        <v>252.00000000000003</v>
      </c>
      <c r="EO31" s="76">
        <f t="shared" si="370"/>
        <v>252.00000000000003</v>
      </c>
      <c r="EP31" s="76">
        <f t="shared" si="371"/>
        <v>252.00000000000003</v>
      </c>
      <c r="EQ31" s="76">
        <f t="shared" si="371"/>
        <v>252.00000000000003</v>
      </c>
      <c r="ER31" s="76">
        <f t="shared" si="371"/>
        <v>252.00000000000003</v>
      </c>
      <c r="ES31" s="76">
        <f t="shared" si="371"/>
        <v>252.00000000000003</v>
      </c>
      <c r="ET31" s="76">
        <f t="shared" si="371"/>
        <v>252.00000000000003</v>
      </c>
      <c r="EU31" s="76">
        <f t="shared" si="371"/>
        <v>252.00000000000003</v>
      </c>
      <c r="EV31" s="76">
        <f t="shared" si="371"/>
        <v>252.00000000000003</v>
      </c>
      <c r="EW31" s="76">
        <f t="shared" si="371"/>
        <v>252.00000000000003</v>
      </c>
      <c r="EX31" s="76">
        <f t="shared" si="371"/>
        <v>252.00000000000003</v>
      </c>
      <c r="EY31" s="76">
        <f t="shared" si="371"/>
        <v>252.00000000000003</v>
      </c>
      <c r="EZ31" s="76">
        <f t="shared" si="372"/>
        <v>252.00000000000003</v>
      </c>
      <c r="FA31" s="76">
        <f t="shared" si="372"/>
        <v>252.00000000000003</v>
      </c>
      <c r="FB31" s="76">
        <f t="shared" si="372"/>
        <v>252.00000000000003</v>
      </c>
      <c r="FC31" s="76">
        <f t="shared" si="372"/>
        <v>252.00000000000003</v>
      </c>
      <c r="FD31" s="76">
        <f t="shared" si="372"/>
        <v>252.00000000000003</v>
      </c>
      <c r="FE31" s="76">
        <f t="shared" si="372"/>
        <v>252.00000000000003</v>
      </c>
      <c r="FF31" s="76">
        <f t="shared" si="372"/>
        <v>252.00000000000003</v>
      </c>
      <c r="FG31" s="76">
        <f t="shared" si="372"/>
        <v>252.00000000000003</v>
      </c>
      <c r="FH31" s="76">
        <f t="shared" si="372"/>
        <v>252.00000000000003</v>
      </c>
      <c r="FI31" s="76">
        <f t="shared" si="372"/>
        <v>252.00000000000003</v>
      </c>
      <c r="FJ31" s="76">
        <f t="shared" si="373"/>
        <v>252.00000000000003</v>
      </c>
      <c r="FK31" s="76">
        <f t="shared" si="373"/>
        <v>252.00000000000003</v>
      </c>
      <c r="FL31" s="76">
        <f t="shared" si="373"/>
        <v>252.00000000000003</v>
      </c>
      <c r="FM31" s="76">
        <f t="shared" si="373"/>
        <v>252.00000000000003</v>
      </c>
      <c r="FN31" s="76">
        <f t="shared" si="373"/>
        <v>252.00000000000003</v>
      </c>
      <c r="FO31" s="76">
        <f t="shared" si="373"/>
        <v>252.00000000000003</v>
      </c>
      <c r="FP31" s="76">
        <f t="shared" si="373"/>
        <v>252.00000000000003</v>
      </c>
      <c r="FQ31" s="76">
        <f t="shared" si="373"/>
        <v>252.00000000000003</v>
      </c>
      <c r="FR31" s="76">
        <f t="shared" si="373"/>
        <v>252.00000000000003</v>
      </c>
      <c r="FS31" s="76">
        <f t="shared" si="373"/>
        <v>252.00000000000003</v>
      </c>
      <c r="FT31" s="76">
        <f t="shared" si="373"/>
        <v>252.00000000000003</v>
      </c>
      <c r="FU31" s="76">
        <f t="shared" si="373"/>
        <v>252.00000000000003</v>
      </c>
      <c r="FV31" s="79">
        <f t="shared" si="73"/>
        <v>-27.999999999999972</v>
      </c>
      <c r="FX31" s="76">
        <f t="shared" si="374"/>
        <v>0</v>
      </c>
      <c r="FY31" s="76">
        <f t="shared" si="374"/>
        <v>0</v>
      </c>
      <c r="FZ31" s="76">
        <f t="shared" si="374"/>
        <v>0</v>
      </c>
      <c r="GA31" s="76">
        <f t="shared" si="374"/>
        <v>0</v>
      </c>
      <c r="GB31" s="76">
        <f t="shared" si="374"/>
        <v>0</v>
      </c>
      <c r="GC31" s="76">
        <f t="shared" si="374"/>
        <v>0</v>
      </c>
      <c r="GD31" s="76">
        <f t="shared" si="374"/>
        <v>0</v>
      </c>
      <c r="GE31" s="76">
        <f t="shared" si="374"/>
        <v>0</v>
      </c>
      <c r="GF31" s="76">
        <f t="shared" si="374"/>
        <v>0</v>
      </c>
      <c r="GG31" s="76">
        <f t="shared" si="374"/>
        <v>0</v>
      </c>
      <c r="GH31" s="76">
        <f t="shared" si="375"/>
        <v>0</v>
      </c>
      <c r="GI31" s="76">
        <f t="shared" si="375"/>
        <v>0</v>
      </c>
      <c r="GJ31" s="76">
        <f t="shared" si="375"/>
        <v>0</v>
      </c>
      <c r="GK31" s="76">
        <f t="shared" si="375"/>
        <v>0</v>
      </c>
      <c r="GL31" s="76">
        <f t="shared" si="375"/>
        <v>0</v>
      </c>
      <c r="GM31" s="76">
        <f t="shared" si="375"/>
        <v>0</v>
      </c>
      <c r="GN31" s="76">
        <f t="shared" si="375"/>
        <v>0</v>
      </c>
      <c r="GO31" s="76">
        <f t="shared" si="375"/>
        <v>0</v>
      </c>
      <c r="GP31" s="76">
        <f t="shared" si="375"/>
        <v>0</v>
      </c>
      <c r="GQ31" s="76">
        <f t="shared" si="375"/>
        <v>0</v>
      </c>
      <c r="GR31" s="76">
        <f t="shared" si="376"/>
        <v>0</v>
      </c>
      <c r="GS31" s="76">
        <f t="shared" si="376"/>
        <v>0</v>
      </c>
      <c r="GT31" s="76">
        <f t="shared" si="376"/>
        <v>0</v>
      </c>
      <c r="GU31" s="76">
        <f t="shared" si="376"/>
        <v>0</v>
      </c>
      <c r="GV31" s="76">
        <f t="shared" si="376"/>
        <v>0</v>
      </c>
      <c r="GW31" s="76">
        <f t="shared" si="376"/>
        <v>0</v>
      </c>
      <c r="GX31" s="76">
        <f t="shared" si="376"/>
        <v>0</v>
      </c>
      <c r="GY31" s="76">
        <f t="shared" si="376"/>
        <v>0</v>
      </c>
      <c r="GZ31" s="76">
        <f t="shared" si="376"/>
        <v>0</v>
      </c>
      <c r="HA31" s="76">
        <f t="shared" si="376"/>
        <v>0</v>
      </c>
      <c r="HB31" s="76">
        <f t="shared" si="377"/>
        <v>0</v>
      </c>
      <c r="HC31" s="76">
        <f t="shared" si="377"/>
        <v>0</v>
      </c>
      <c r="HD31" s="76">
        <f t="shared" si="377"/>
        <v>0</v>
      </c>
      <c r="HE31" s="76">
        <f t="shared" si="377"/>
        <v>0</v>
      </c>
      <c r="HF31" s="76">
        <f t="shared" si="377"/>
        <v>0</v>
      </c>
      <c r="HG31" s="76">
        <f t="shared" si="377"/>
        <v>0</v>
      </c>
      <c r="HH31" s="76">
        <f t="shared" si="377"/>
        <v>0</v>
      </c>
      <c r="HI31" s="76">
        <f t="shared" si="377"/>
        <v>0</v>
      </c>
      <c r="HJ31" s="76">
        <f t="shared" si="377"/>
        <v>0</v>
      </c>
      <c r="HK31" s="76">
        <f t="shared" si="377"/>
        <v>0</v>
      </c>
      <c r="HL31" s="76">
        <f t="shared" si="378"/>
        <v>0</v>
      </c>
      <c r="HM31" s="76">
        <f t="shared" si="378"/>
        <v>0</v>
      </c>
      <c r="HN31" s="76">
        <f t="shared" si="378"/>
        <v>0</v>
      </c>
      <c r="HO31" s="76">
        <f t="shared" si="378"/>
        <v>0</v>
      </c>
      <c r="HP31" s="76">
        <f t="shared" si="378"/>
        <v>0</v>
      </c>
      <c r="HQ31" s="76">
        <f t="shared" si="378"/>
        <v>0</v>
      </c>
      <c r="HR31" s="76">
        <f t="shared" si="378"/>
        <v>0</v>
      </c>
      <c r="HS31" s="76">
        <f t="shared" si="378"/>
        <v>0</v>
      </c>
      <c r="HT31" s="76">
        <f t="shared" si="378"/>
        <v>0</v>
      </c>
      <c r="HU31" s="76">
        <f t="shared" si="378"/>
        <v>0</v>
      </c>
      <c r="HV31" s="76">
        <f t="shared" si="378"/>
        <v>0</v>
      </c>
      <c r="HW31" s="76">
        <f t="shared" si="378"/>
        <v>0</v>
      </c>
      <c r="HX31" s="79">
        <f t="shared" si="124"/>
        <v>0</v>
      </c>
    </row>
    <row r="32" spans="1:232" ht="30" outlineLevel="1">
      <c r="A32" s="39" t="str">
        <f t="shared" si="231"/>
        <v/>
      </c>
      <c r="B32" s="199"/>
      <c r="C32" s="42"/>
      <c r="D32" s="204"/>
      <c r="E32" s="204"/>
      <c r="F32" s="204"/>
      <c r="G32" s="204"/>
      <c r="H32" s="204"/>
      <c r="I32" s="32"/>
      <c r="J32" s="32"/>
      <c r="K32" s="32"/>
      <c r="L32" s="32"/>
      <c r="M32" s="175" t="s">
        <v>227</v>
      </c>
      <c r="N32" s="32"/>
      <c r="O32" s="32"/>
      <c r="P32" s="32"/>
      <c r="Q32" s="32"/>
      <c r="R32" s="32"/>
      <c r="S32" s="32"/>
      <c r="T32" s="32"/>
      <c r="U32" s="32"/>
      <c r="V32" s="32" t="s">
        <v>25</v>
      </c>
      <c r="W32" s="32"/>
      <c r="X32" s="32"/>
      <c r="Y32" s="32"/>
      <c r="Z32" s="174"/>
      <c r="AA32" s="208" t="s">
        <v>46</v>
      </c>
      <c r="AB32" s="178">
        <v>44469</v>
      </c>
      <c r="AC32" s="178">
        <v>44503</v>
      </c>
      <c r="AD32" s="179" t="s">
        <v>132</v>
      </c>
      <c r="AE32" s="185">
        <v>3.6111111111111112</v>
      </c>
      <c r="AF32" s="185">
        <v>3.6111111111111112</v>
      </c>
      <c r="AG32" s="185">
        <v>3.6111111111111112</v>
      </c>
      <c r="AH32" s="185">
        <v>10.833333333333334</v>
      </c>
      <c r="AI32" s="185">
        <v>10.833333333333334</v>
      </c>
      <c r="AJ32" s="185">
        <v>10.833333333333334</v>
      </c>
      <c r="AK32" s="185">
        <v>10.833333333333334</v>
      </c>
      <c r="AL32" s="185">
        <v>10.833333333333334</v>
      </c>
      <c r="AM32" s="186">
        <f t="shared" si="252"/>
        <v>65</v>
      </c>
      <c r="AN32" s="28">
        <f t="shared" si="361"/>
        <v>13</v>
      </c>
      <c r="AO32" s="28">
        <f t="shared" si="382"/>
        <v>0</v>
      </c>
      <c r="AP32" s="118">
        <f t="shared" si="362"/>
        <v>0.2</v>
      </c>
      <c r="AQ32" s="29">
        <f t="shared" si="380"/>
        <v>0</v>
      </c>
      <c r="AR32" s="43">
        <f t="shared" si="363"/>
        <v>-0.2</v>
      </c>
      <c r="AS32" s="46" t="s">
        <v>115</v>
      </c>
      <c r="AT32" s="30">
        <f t="shared" si="381"/>
        <v>44469</v>
      </c>
      <c r="AU32" s="30">
        <v>44392</v>
      </c>
      <c r="AV32" s="47" t="s">
        <v>140</v>
      </c>
      <c r="AW32" s="49" t="s">
        <v>182</v>
      </c>
      <c r="AX32" s="30">
        <v>44377</v>
      </c>
      <c r="AY32" s="30">
        <v>44392</v>
      </c>
      <c r="AZ32" s="47" t="s">
        <v>140</v>
      </c>
      <c r="BA32" s="172" t="s">
        <v>116</v>
      </c>
      <c r="BB32" s="30">
        <v>44438</v>
      </c>
      <c r="BC32" s="30">
        <f t="shared" si="383"/>
        <v>44438</v>
      </c>
      <c r="BD32" s="47" t="s">
        <v>140</v>
      </c>
      <c r="BE32" s="172" t="s">
        <v>122</v>
      </c>
      <c r="BF32" s="30">
        <v>44438</v>
      </c>
      <c r="BG32" s="30">
        <f t="shared" si="384"/>
        <v>44438</v>
      </c>
      <c r="BH32" s="47" t="s">
        <v>140</v>
      </c>
      <c r="BI32" s="172" t="s">
        <v>123</v>
      </c>
      <c r="BJ32" s="30">
        <v>44438</v>
      </c>
      <c r="BK32" s="30">
        <f t="shared" si="385"/>
        <v>44438</v>
      </c>
      <c r="BL32" s="47" t="s">
        <v>140</v>
      </c>
      <c r="BM32" s="172" t="s">
        <v>185</v>
      </c>
      <c r="BN32" s="30">
        <v>44469</v>
      </c>
      <c r="BO32" s="30">
        <f t="shared" si="386"/>
        <v>44469</v>
      </c>
      <c r="BP32" s="47" t="s">
        <v>140</v>
      </c>
      <c r="BR32" s="5">
        <f t="shared" si="127"/>
        <v>20</v>
      </c>
      <c r="BS32" s="76">
        <f t="shared" si="364"/>
        <v>0</v>
      </c>
      <c r="BT32" s="76">
        <f t="shared" si="364"/>
        <v>0</v>
      </c>
      <c r="BU32" s="76">
        <f t="shared" si="364"/>
        <v>0</v>
      </c>
      <c r="BV32" s="76">
        <f t="shared" si="364"/>
        <v>0</v>
      </c>
      <c r="BW32" s="76">
        <f t="shared" si="364"/>
        <v>13</v>
      </c>
      <c r="BX32" s="76">
        <f t="shared" si="364"/>
        <v>13</v>
      </c>
      <c r="BY32" s="76">
        <f t="shared" si="364"/>
        <v>13</v>
      </c>
      <c r="BZ32" s="76">
        <f t="shared" si="364"/>
        <v>13</v>
      </c>
      <c r="CA32" s="76">
        <f t="shared" si="364"/>
        <v>13</v>
      </c>
      <c r="CB32" s="76">
        <f t="shared" si="364"/>
        <v>13</v>
      </c>
      <c r="CC32" s="76">
        <f t="shared" si="365"/>
        <v>13</v>
      </c>
      <c r="CD32" s="76">
        <f t="shared" si="365"/>
        <v>13</v>
      </c>
      <c r="CE32" s="76">
        <f t="shared" si="365"/>
        <v>13</v>
      </c>
      <c r="CF32" s="76">
        <f t="shared" si="365"/>
        <v>35.75</v>
      </c>
      <c r="CG32" s="76">
        <f t="shared" si="365"/>
        <v>35.75</v>
      </c>
      <c r="CH32" s="76">
        <f t="shared" si="365"/>
        <v>35.75</v>
      </c>
      <c r="CI32" s="76">
        <f t="shared" si="365"/>
        <v>35.75</v>
      </c>
      <c r="CJ32" s="76">
        <f t="shared" si="365"/>
        <v>58.500000000000007</v>
      </c>
      <c r="CK32" s="76">
        <f t="shared" si="365"/>
        <v>58.500000000000007</v>
      </c>
      <c r="CL32" s="76">
        <f t="shared" si="365"/>
        <v>58.500000000000007</v>
      </c>
      <c r="CM32" s="76">
        <f t="shared" si="366"/>
        <v>58.500000000000007</v>
      </c>
      <c r="CN32" s="76">
        <f t="shared" si="366"/>
        <v>58.500000000000007</v>
      </c>
      <c r="CO32" s="76">
        <f t="shared" si="366"/>
        <v>58.500000000000007</v>
      </c>
      <c r="CP32" s="76">
        <f t="shared" si="366"/>
        <v>58.500000000000007</v>
      </c>
      <c r="CQ32" s="76">
        <f t="shared" si="366"/>
        <v>58.500000000000007</v>
      </c>
      <c r="CR32" s="76">
        <f t="shared" si="366"/>
        <v>58.500000000000007</v>
      </c>
      <c r="CS32" s="76">
        <f t="shared" si="366"/>
        <v>58.500000000000007</v>
      </c>
      <c r="CT32" s="76">
        <f t="shared" si="366"/>
        <v>58.500000000000007</v>
      </c>
      <c r="CU32" s="76">
        <f t="shared" si="366"/>
        <v>58.500000000000007</v>
      </c>
      <c r="CV32" s="76">
        <f t="shared" si="366"/>
        <v>58.500000000000007</v>
      </c>
      <c r="CW32" s="76">
        <f t="shared" si="367"/>
        <v>58.500000000000007</v>
      </c>
      <c r="CX32" s="76">
        <f t="shared" si="367"/>
        <v>58.500000000000007</v>
      </c>
      <c r="CY32" s="76">
        <f t="shared" si="367"/>
        <v>58.500000000000007</v>
      </c>
      <c r="CZ32" s="76">
        <f t="shared" si="367"/>
        <v>58.500000000000007</v>
      </c>
      <c r="DA32" s="76">
        <f t="shared" si="367"/>
        <v>58.500000000000007</v>
      </c>
      <c r="DB32" s="76">
        <f t="shared" si="367"/>
        <v>58.500000000000007</v>
      </c>
      <c r="DC32" s="76">
        <f t="shared" si="367"/>
        <v>58.500000000000007</v>
      </c>
      <c r="DD32" s="76">
        <f t="shared" si="367"/>
        <v>58.500000000000007</v>
      </c>
      <c r="DE32" s="76">
        <f t="shared" si="367"/>
        <v>58.500000000000007</v>
      </c>
      <c r="DF32" s="76">
        <f t="shared" si="367"/>
        <v>58.500000000000007</v>
      </c>
      <c r="DG32" s="76">
        <f t="shared" si="368"/>
        <v>58.500000000000007</v>
      </c>
      <c r="DH32" s="76">
        <f t="shared" si="368"/>
        <v>58.500000000000007</v>
      </c>
      <c r="DI32" s="76">
        <f t="shared" si="368"/>
        <v>58.500000000000007</v>
      </c>
      <c r="DJ32" s="76">
        <f t="shared" si="368"/>
        <v>58.500000000000007</v>
      </c>
      <c r="DK32" s="76">
        <f t="shared" si="368"/>
        <v>58.500000000000007</v>
      </c>
      <c r="DL32" s="76">
        <f t="shared" si="368"/>
        <v>58.500000000000007</v>
      </c>
      <c r="DM32" s="76">
        <f t="shared" si="368"/>
        <v>58.500000000000007</v>
      </c>
      <c r="DN32" s="76">
        <f t="shared" si="368"/>
        <v>58.500000000000007</v>
      </c>
      <c r="DO32" s="76">
        <f t="shared" si="368"/>
        <v>58.500000000000007</v>
      </c>
      <c r="DP32" s="76">
        <f t="shared" si="368"/>
        <v>58.500000000000007</v>
      </c>
      <c r="DQ32" s="76">
        <f t="shared" si="368"/>
        <v>58.500000000000007</v>
      </c>
      <c r="DR32" s="76">
        <f t="shared" si="368"/>
        <v>58.500000000000007</v>
      </c>
      <c r="DS32" s="79">
        <f t="shared" si="22"/>
        <v>-6.4999999999999929</v>
      </c>
      <c r="DV32" s="76">
        <f t="shared" si="369"/>
        <v>0</v>
      </c>
      <c r="DW32" s="76">
        <f t="shared" si="369"/>
        <v>0</v>
      </c>
      <c r="DX32" s="76">
        <f t="shared" si="369"/>
        <v>0</v>
      </c>
      <c r="DY32" s="76">
        <f t="shared" si="369"/>
        <v>0</v>
      </c>
      <c r="DZ32" s="76">
        <f t="shared" si="369"/>
        <v>0</v>
      </c>
      <c r="EA32" s="76">
        <f t="shared" si="369"/>
        <v>0</v>
      </c>
      <c r="EB32" s="76">
        <f t="shared" si="369"/>
        <v>26</v>
      </c>
      <c r="EC32" s="76">
        <f t="shared" si="369"/>
        <v>26</v>
      </c>
      <c r="ED32" s="76">
        <f t="shared" si="369"/>
        <v>26</v>
      </c>
      <c r="EE32" s="76">
        <f t="shared" si="369"/>
        <v>26</v>
      </c>
      <c r="EF32" s="76">
        <f t="shared" si="370"/>
        <v>26</v>
      </c>
      <c r="EG32" s="76">
        <f t="shared" si="370"/>
        <v>26</v>
      </c>
      <c r="EH32" s="76">
        <f t="shared" si="370"/>
        <v>26</v>
      </c>
      <c r="EI32" s="76">
        <f t="shared" si="370"/>
        <v>48.750000000000007</v>
      </c>
      <c r="EJ32" s="76">
        <f t="shared" si="370"/>
        <v>48.750000000000007</v>
      </c>
      <c r="EK32" s="76">
        <f t="shared" si="370"/>
        <v>48.750000000000007</v>
      </c>
      <c r="EL32" s="76">
        <f t="shared" si="370"/>
        <v>48.750000000000007</v>
      </c>
      <c r="EM32" s="76">
        <f t="shared" si="370"/>
        <v>58.500000000000007</v>
      </c>
      <c r="EN32" s="76">
        <f t="shared" si="370"/>
        <v>58.500000000000007</v>
      </c>
      <c r="EO32" s="76">
        <f t="shared" si="370"/>
        <v>58.500000000000007</v>
      </c>
      <c r="EP32" s="76">
        <f t="shared" si="371"/>
        <v>58.500000000000007</v>
      </c>
      <c r="EQ32" s="76">
        <f t="shared" si="371"/>
        <v>58.500000000000007</v>
      </c>
      <c r="ER32" s="76">
        <f t="shared" si="371"/>
        <v>58.500000000000007</v>
      </c>
      <c r="ES32" s="76">
        <f t="shared" si="371"/>
        <v>58.500000000000007</v>
      </c>
      <c r="ET32" s="76">
        <f t="shared" si="371"/>
        <v>58.500000000000007</v>
      </c>
      <c r="EU32" s="76">
        <f t="shared" si="371"/>
        <v>58.500000000000007</v>
      </c>
      <c r="EV32" s="76">
        <f t="shared" si="371"/>
        <v>58.500000000000007</v>
      </c>
      <c r="EW32" s="76">
        <f t="shared" si="371"/>
        <v>58.500000000000007</v>
      </c>
      <c r="EX32" s="76">
        <f t="shared" si="371"/>
        <v>58.500000000000007</v>
      </c>
      <c r="EY32" s="76">
        <f t="shared" si="371"/>
        <v>58.500000000000007</v>
      </c>
      <c r="EZ32" s="76">
        <f t="shared" si="372"/>
        <v>58.500000000000007</v>
      </c>
      <c r="FA32" s="76">
        <f t="shared" si="372"/>
        <v>58.500000000000007</v>
      </c>
      <c r="FB32" s="76">
        <f t="shared" si="372"/>
        <v>58.500000000000007</v>
      </c>
      <c r="FC32" s="76">
        <f t="shared" si="372"/>
        <v>58.500000000000007</v>
      </c>
      <c r="FD32" s="76">
        <f t="shared" si="372"/>
        <v>58.500000000000007</v>
      </c>
      <c r="FE32" s="76">
        <f t="shared" si="372"/>
        <v>58.500000000000007</v>
      </c>
      <c r="FF32" s="76">
        <f t="shared" si="372"/>
        <v>58.500000000000007</v>
      </c>
      <c r="FG32" s="76">
        <f t="shared" si="372"/>
        <v>58.500000000000007</v>
      </c>
      <c r="FH32" s="76">
        <f t="shared" si="372"/>
        <v>58.500000000000007</v>
      </c>
      <c r="FI32" s="76">
        <f t="shared" si="372"/>
        <v>58.500000000000007</v>
      </c>
      <c r="FJ32" s="76">
        <f t="shared" si="373"/>
        <v>58.500000000000007</v>
      </c>
      <c r="FK32" s="76">
        <f t="shared" si="373"/>
        <v>58.500000000000007</v>
      </c>
      <c r="FL32" s="76">
        <f t="shared" si="373"/>
        <v>58.500000000000007</v>
      </c>
      <c r="FM32" s="76">
        <f t="shared" si="373"/>
        <v>58.500000000000007</v>
      </c>
      <c r="FN32" s="76">
        <f t="shared" si="373"/>
        <v>58.500000000000007</v>
      </c>
      <c r="FO32" s="76">
        <f t="shared" si="373"/>
        <v>58.500000000000007</v>
      </c>
      <c r="FP32" s="76">
        <f t="shared" si="373"/>
        <v>58.500000000000007</v>
      </c>
      <c r="FQ32" s="76">
        <f t="shared" si="373"/>
        <v>58.500000000000007</v>
      </c>
      <c r="FR32" s="76">
        <f t="shared" si="373"/>
        <v>58.500000000000007</v>
      </c>
      <c r="FS32" s="76">
        <f t="shared" si="373"/>
        <v>58.500000000000007</v>
      </c>
      <c r="FT32" s="76">
        <f t="shared" si="373"/>
        <v>58.500000000000007</v>
      </c>
      <c r="FU32" s="76">
        <f t="shared" si="373"/>
        <v>58.500000000000007</v>
      </c>
      <c r="FV32" s="79">
        <f t="shared" si="73"/>
        <v>-6.4999999999999929</v>
      </c>
      <c r="FX32" s="76">
        <f t="shared" si="374"/>
        <v>0</v>
      </c>
      <c r="FY32" s="76">
        <f t="shared" si="374"/>
        <v>0</v>
      </c>
      <c r="FZ32" s="76">
        <f t="shared" si="374"/>
        <v>0</v>
      </c>
      <c r="GA32" s="76">
        <f t="shared" si="374"/>
        <v>0</v>
      </c>
      <c r="GB32" s="76">
        <f t="shared" si="374"/>
        <v>0</v>
      </c>
      <c r="GC32" s="76">
        <f t="shared" si="374"/>
        <v>0</v>
      </c>
      <c r="GD32" s="76">
        <f t="shared" si="374"/>
        <v>0</v>
      </c>
      <c r="GE32" s="76">
        <f t="shared" si="374"/>
        <v>0</v>
      </c>
      <c r="GF32" s="76">
        <f t="shared" si="374"/>
        <v>0</v>
      </c>
      <c r="GG32" s="76">
        <f t="shared" si="374"/>
        <v>0</v>
      </c>
      <c r="GH32" s="76">
        <f t="shared" si="375"/>
        <v>0</v>
      </c>
      <c r="GI32" s="76">
        <f t="shared" si="375"/>
        <v>0</v>
      </c>
      <c r="GJ32" s="76">
        <f t="shared" si="375"/>
        <v>0</v>
      </c>
      <c r="GK32" s="76">
        <f t="shared" si="375"/>
        <v>0</v>
      </c>
      <c r="GL32" s="76">
        <f t="shared" si="375"/>
        <v>0</v>
      </c>
      <c r="GM32" s="76">
        <f t="shared" si="375"/>
        <v>0</v>
      </c>
      <c r="GN32" s="76">
        <f t="shared" si="375"/>
        <v>0</v>
      </c>
      <c r="GO32" s="76">
        <f t="shared" si="375"/>
        <v>0</v>
      </c>
      <c r="GP32" s="76">
        <f t="shared" si="375"/>
        <v>0</v>
      </c>
      <c r="GQ32" s="76">
        <f t="shared" si="375"/>
        <v>0</v>
      </c>
      <c r="GR32" s="76">
        <f t="shared" si="376"/>
        <v>0</v>
      </c>
      <c r="GS32" s="76">
        <f t="shared" si="376"/>
        <v>0</v>
      </c>
      <c r="GT32" s="76">
        <f t="shared" si="376"/>
        <v>0</v>
      </c>
      <c r="GU32" s="76">
        <f t="shared" si="376"/>
        <v>0</v>
      </c>
      <c r="GV32" s="76">
        <f t="shared" si="376"/>
        <v>0</v>
      </c>
      <c r="GW32" s="76">
        <f t="shared" si="376"/>
        <v>0</v>
      </c>
      <c r="GX32" s="76">
        <f t="shared" si="376"/>
        <v>0</v>
      </c>
      <c r="GY32" s="76">
        <f t="shared" si="376"/>
        <v>0</v>
      </c>
      <c r="GZ32" s="76">
        <f t="shared" si="376"/>
        <v>0</v>
      </c>
      <c r="HA32" s="76">
        <f t="shared" si="376"/>
        <v>0</v>
      </c>
      <c r="HB32" s="76">
        <f t="shared" si="377"/>
        <v>0</v>
      </c>
      <c r="HC32" s="76">
        <f t="shared" si="377"/>
        <v>0</v>
      </c>
      <c r="HD32" s="76">
        <f t="shared" si="377"/>
        <v>0</v>
      </c>
      <c r="HE32" s="76">
        <f t="shared" si="377"/>
        <v>0</v>
      </c>
      <c r="HF32" s="76">
        <f t="shared" si="377"/>
        <v>0</v>
      </c>
      <c r="HG32" s="76">
        <f t="shared" si="377"/>
        <v>0</v>
      </c>
      <c r="HH32" s="76">
        <f t="shared" si="377"/>
        <v>0</v>
      </c>
      <c r="HI32" s="76">
        <f t="shared" si="377"/>
        <v>0</v>
      </c>
      <c r="HJ32" s="76">
        <f t="shared" si="377"/>
        <v>0</v>
      </c>
      <c r="HK32" s="76">
        <f t="shared" si="377"/>
        <v>0</v>
      </c>
      <c r="HL32" s="76">
        <f t="shared" si="378"/>
        <v>0</v>
      </c>
      <c r="HM32" s="76">
        <f t="shared" si="378"/>
        <v>0</v>
      </c>
      <c r="HN32" s="76">
        <f t="shared" si="378"/>
        <v>0</v>
      </c>
      <c r="HO32" s="76">
        <f t="shared" si="378"/>
        <v>0</v>
      </c>
      <c r="HP32" s="76">
        <f t="shared" si="378"/>
        <v>0</v>
      </c>
      <c r="HQ32" s="76">
        <f t="shared" si="378"/>
        <v>0</v>
      </c>
      <c r="HR32" s="76">
        <f t="shared" si="378"/>
        <v>0</v>
      </c>
      <c r="HS32" s="76">
        <f t="shared" si="378"/>
        <v>0</v>
      </c>
      <c r="HT32" s="76">
        <f t="shared" si="378"/>
        <v>0</v>
      </c>
      <c r="HU32" s="76">
        <f t="shared" si="378"/>
        <v>0</v>
      </c>
      <c r="HV32" s="76">
        <f t="shared" si="378"/>
        <v>0</v>
      </c>
      <c r="HW32" s="76">
        <f t="shared" si="378"/>
        <v>0</v>
      </c>
      <c r="HX32" s="79">
        <f t="shared" si="124"/>
        <v>0</v>
      </c>
    </row>
    <row r="33" spans="1:232" ht="30" outlineLevel="1">
      <c r="A33" s="39" t="str">
        <f t="shared" si="231"/>
        <v/>
      </c>
      <c r="B33" s="199"/>
      <c r="C33" s="42"/>
      <c r="D33" s="204"/>
      <c r="E33" s="204"/>
      <c r="F33" s="204"/>
      <c r="G33" s="204"/>
      <c r="H33" s="204"/>
      <c r="I33" s="32"/>
      <c r="J33" s="32"/>
      <c r="K33" s="32"/>
      <c r="L33" s="32"/>
      <c r="M33" s="175" t="s">
        <v>228</v>
      </c>
      <c r="N33" s="32"/>
      <c r="O33" s="32"/>
      <c r="P33" s="32"/>
      <c r="Q33" s="32"/>
      <c r="R33" s="32"/>
      <c r="S33" s="32"/>
      <c r="T33" s="32"/>
      <c r="U33" s="32"/>
      <c r="V33" s="32" t="s">
        <v>22</v>
      </c>
      <c r="W33" s="32"/>
      <c r="X33" s="32"/>
      <c r="Y33" s="32"/>
      <c r="Z33" s="174"/>
      <c r="AA33" s="208" t="s">
        <v>44</v>
      </c>
      <c r="AB33" s="178">
        <v>44469</v>
      </c>
      <c r="AC33" s="178">
        <v>44503</v>
      </c>
      <c r="AD33" s="179" t="s">
        <v>132</v>
      </c>
      <c r="AE33" s="185">
        <v>3.9444444444444446</v>
      </c>
      <c r="AF33" s="185">
        <v>3.9444444444444446</v>
      </c>
      <c r="AG33" s="185">
        <v>3.9444444444444446</v>
      </c>
      <c r="AH33" s="185">
        <v>11.833333333333334</v>
      </c>
      <c r="AI33" s="185">
        <v>11.833333333333334</v>
      </c>
      <c r="AJ33" s="185">
        <v>11.833333333333334</v>
      </c>
      <c r="AK33" s="185">
        <v>11.833333333333334</v>
      </c>
      <c r="AL33" s="185">
        <v>11.833333333333334</v>
      </c>
      <c r="AM33" s="186">
        <f t="shared" si="252"/>
        <v>71</v>
      </c>
      <c r="AN33" s="28">
        <f t="shared" si="361"/>
        <v>14.200000000000001</v>
      </c>
      <c r="AO33" s="28">
        <f t="shared" si="382"/>
        <v>0</v>
      </c>
      <c r="AP33" s="118">
        <f t="shared" si="362"/>
        <v>0.2</v>
      </c>
      <c r="AQ33" s="29">
        <f t="shared" si="380"/>
        <v>0</v>
      </c>
      <c r="AR33" s="43">
        <f t="shared" si="363"/>
        <v>-0.2</v>
      </c>
      <c r="AS33" s="46" t="s">
        <v>115</v>
      </c>
      <c r="AT33" s="30">
        <f t="shared" si="381"/>
        <v>44469</v>
      </c>
      <c r="AU33" s="30">
        <v>44392</v>
      </c>
      <c r="AV33" s="47" t="s">
        <v>140</v>
      </c>
      <c r="AW33" s="49" t="s">
        <v>182</v>
      </c>
      <c r="AX33" s="30">
        <v>44377</v>
      </c>
      <c r="AY33" s="30">
        <v>44392</v>
      </c>
      <c r="AZ33" s="47" t="s">
        <v>140</v>
      </c>
      <c r="BA33" s="172" t="s">
        <v>116</v>
      </c>
      <c r="BB33" s="30">
        <v>44438</v>
      </c>
      <c r="BC33" s="30">
        <f t="shared" si="383"/>
        <v>44438</v>
      </c>
      <c r="BD33" s="47" t="s">
        <v>140</v>
      </c>
      <c r="BE33" s="172" t="s">
        <v>122</v>
      </c>
      <c r="BF33" s="30">
        <v>44438</v>
      </c>
      <c r="BG33" s="30">
        <f t="shared" si="384"/>
        <v>44438</v>
      </c>
      <c r="BH33" s="47" t="s">
        <v>140</v>
      </c>
      <c r="BI33" s="172" t="s">
        <v>123</v>
      </c>
      <c r="BJ33" s="30">
        <v>44438</v>
      </c>
      <c r="BK33" s="30">
        <f t="shared" si="385"/>
        <v>44438</v>
      </c>
      <c r="BL33" s="47" t="s">
        <v>140</v>
      </c>
      <c r="BM33" s="172" t="s">
        <v>185</v>
      </c>
      <c r="BN33" s="30">
        <v>44469</v>
      </c>
      <c r="BO33" s="30">
        <f t="shared" si="386"/>
        <v>44469</v>
      </c>
      <c r="BP33" s="47" t="s">
        <v>140</v>
      </c>
      <c r="BR33" s="5">
        <f t="shared" si="127"/>
        <v>21</v>
      </c>
      <c r="BS33" s="76">
        <f t="shared" si="364"/>
        <v>0</v>
      </c>
      <c r="BT33" s="76">
        <f t="shared" si="364"/>
        <v>0</v>
      </c>
      <c r="BU33" s="76">
        <f t="shared" si="364"/>
        <v>0</v>
      </c>
      <c r="BV33" s="76">
        <f t="shared" si="364"/>
        <v>0</v>
      </c>
      <c r="BW33" s="76">
        <f t="shared" si="364"/>
        <v>14.200000000000001</v>
      </c>
      <c r="BX33" s="76">
        <f t="shared" si="364"/>
        <v>14.200000000000001</v>
      </c>
      <c r="BY33" s="76">
        <f t="shared" si="364"/>
        <v>14.200000000000001</v>
      </c>
      <c r="BZ33" s="76">
        <f t="shared" si="364"/>
        <v>14.200000000000001</v>
      </c>
      <c r="CA33" s="76">
        <f t="shared" si="364"/>
        <v>14.200000000000001</v>
      </c>
      <c r="CB33" s="76">
        <f t="shared" si="364"/>
        <v>14.200000000000001</v>
      </c>
      <c r="CC33" s="76">
        <f t="shared" si="365"/>
        <v>14.200000000000001</v>
      </c>
      <c r="CD33" s="76">
        <f t="shared" si="365"/>
        <v>14.200000000000001</v>
      </c>
      <c r="CE33" s="76">
        <f t="shared" si="365"/>
        <v>14.200000000000001</v>
      </c>
      <c r="CF33" s="76">
        <f t="shared" si="365"/>
        <v>39.050000000000004</v>
      </c>
      <c r="CG33" s="76">
        <f t="shared" si="365"/>
        <v>39.050000000000004</v>
      </c>
      <c r="CH33" s="76">
        <f t="shared" si="365"/>
        <v>39.050000000000004</v>
      </c>
      <c r="CI33" s="76">
        <f t="shared" si="365"/>
        <v>39.050000000000004</v>
      </c>
      <c r="CJ33" s="76">
        <f t="shared" si="365"/>
        <v>63.900000000000013</v>
      </c>
      <c r="CK33" s="76">
        <f t="shared" si="365"/>
        <v>63.900000000000013</v>
      </c>
      <c r="CL33" s="76">
        <f t="shared" si="365"/>
        <v>63.900000000000013</v>
      </c>
      <c r="CM33" s="76">
        <f t="shared" si="366"/>
        <v>63.900000000000013</v>
      </c>
      <c r="CN33" s="76">
        <f t="shared" si="366"/>
        <v>63.900000000000013</v>
      </c>
      <c r="CO33" s="76">
        <f t="shared" si="366"/>
        <v>63.900000000000013</v>
      </c>
      <c r="CP33" s="76">
        <f t="shared" si="366"/>
        <v>63.900000000000013</v>
      </c>
      <c r="CQ33" s="76">
        <f t="shared" si="366"/>
        <v>63.900000000000013</v>
      </c>
      <c r="CR33" s="76">
        <f t="shared" si="366"/>
        <v>63.900000000000013</v>
      </c>
      <c r="CS33" s="76">
        <f t="shared" si="366"/>
        <v>63.900000000000013</v>
      </c>
      <c r="CT33" s="76">
        <f t="shared" si="366"/>
        <v>63.900000000000013</v>
      </c>
      <c r="CU33" s="76">
        <f t="shared" si="366"/>
        <v>63.900000000000013</v>
      </c>
      <c r="CV33" s="76">
        <f t="shared" si="366"/>
        <v>63.900000000000013</v>
      </c>
      <c r="CW33" s="76">
        <f t="shared" si="367"/>
        <v>63.900000000000013</v>
      </c>
      <c r="CX33" s="76">
        <f t="shared" si="367"/>
        <v>63.900000000000013</v>
      </c>
      <c r="CY33" s="76">
        <f t="shared" si="367"/>
        <v>63.900000000000013</v>
      </c>
      <c r="CZ33" s="76">
        <f t="shared" si="367"/>
        <v>63.900000000000013</v>
      </c>
      <c r="DA33" s="76">
        <f t="shared" si="367"/>
        <v>63.900000000000013</v>
      </c>
      <c r="DB33" s="76">
        <f t="shared" si="367"/>
        <v>63.900000000000013</v>
      </c>
      <c r="DC33" s="76">
        <f t="shared" si="367"/>
        <v>63.900000000000013</v>
      </c>
      <c r="DD33" s="76">
        <f t="shared" si="367"/>
        <v>63.900000000000013</v>
      </c>
      <c r="DE33" s="76">
        <f t="shared" si="367"/>
        <v>63.900000000000013</v>
      </c>
      <c r="DF33" s="76">
        <f t="shared" si="367"/>
        <v>63.900000000000013</v>
      </c>
      <c r="DG33" s="76">
        <f t="shared" si="368"/>
        <v>63.900000000000013</v>
      </c>
      <c r="DH33" s="76">
        <f t="shared" si="368"/>
        <v>63.900000000000013</v>
      </c>
      <c r="DI33" s="76">
        <f t="shared" si="368"/>
        <v>63.900000000000013</v>
      </c>
      <c r="DJ33" s="76">
        <f t="shared" si="368"/>
        <v>63.900000000000013</v>
      </c>
      <c r="DK33" s="76">
        <f t="shared" si="368"/>
        <v>63.900000000000013</v>
      </c>
      <c r="DL33" s="76">
        <f t="shared" si="368"/>
        <v>63.900000000000013</v>
      </c>
      <c r="DM33" s="76">
        <f t="shared" si="368"/>
        <v>63.900000000000013</v>
      </c>
      <c r="DN33" s="76">
        <f t="shared" si="368"/>
        <v>63.900000000000013</v>
      </c>
      <c r="DO33" s="76">
        <f t="shared" si="368"/>
        <v>63.900000000000013</v>
      </c>
      <c r="DP33" s="76">
        <f t="shared" si="368"/>
        <v>63.900000000000013</v>
      </c>
      <c r="DQ33" s="76">
        <f t="shared" si="368"/>
        <v>63.900000000000013</v>
      </c>
      <c r="DR33" s="76">
        <f t="shared" si="368"/>
        <v>63.900000000000013</v>
      </c>
      <c r="DS33" s="79">
        <f t="shared" si="22"/>
        <v>-7.0999999999999872</v>
      </c>
      <c r="DV33" s="76">
        <f t="shared" si="369"/>
        <v>0</v>
      </c>
      <c r="DW33" s="76">
        <f t="shared" si="369"/>
        <v>0</v>
      </c>
      <c r="DX33" s="76">
        <f t="shared" si="369"/>
        <v>0</v>
      </c>
      <c r="DY33" s="76">
        <f t="shared" si="369"/>
        <v>0</v>
      </c>
      <c r="DZ33" s="76">
        <f t="shared" si="369"/>
        <v>0</v>
      </c>
      <c r="EA33" s="76">
        <f t="shared" si="369"/>
        <v>0</v>
      </c>
      <c r="EB33" s="76">
        <f t="shared" si="369"/>
        <v>28.400000000000002</v>
      </c>
      <c r="EC33" s="76">
        <f t="shared" si="369"/>
        <v>28.400000000000002</v>
      </c>
      <c r="ED33" s="76">
        <f t="shared" si="369"/>
        <v>28.400000000000002</v>
      </c>
      <c r="EE33" s="76">
        <f t="shared" si="369"/>
        <v>28.400000000000002</v>
      </c>
      <c r="EF33" s="76">
        <f t="shared" si="370"/>
        <v>28.400000000000002</v>
      </c>
      <c r="EG33" s="76">
        <f t="shared" si="370"/>
        <v>28.400000000000002</v>
      </c>
      <c r="EH33" s="76">
        <f t="shared" si="370"/>
        <v>28.400000000000002</v>
      </c>
      <c r="EI33" s="76">
        <f t="shared" si="370"/>
        <v>53.250000000000007</v>
      </c>
      <c r="EJ33" s="76">
        <f t="shared" si="370"/>
        <v>53.250000000000007</v>
      </c>
      <c r="EK33" s="76">
        <f t="shared" si="370"/>
        <v>53.250000000000007</v>
      </c>
      <c r="EL33" s="76">
        <f t="shared" si="370"/>
        <v>53.250000000000007</v>
      </c>
      <c r="EM33" s="76">
        <f t="shared" si="370"/>
        <v>63.900000000000013</v>
      </c>
      <c r="EN33" s="76">
        <f t="shared" si="370"/>
        <v>63.900000000000013</v>
      </c>
      <c r="EO33" s="76">
        <f t="shared" si="370"/>
        <v>63.900000000000013</v>
      </c>
      <c r="EP33" s="76">
        <f t="shared" si="371"/>
        <v>63.900000000000013</v>
      </c>
      <c r="EQ33" s="76">
        <f t="shared" si="371"/>
        <v>63.900000000000013</v>
      </c>
      <c r="ER33" s="76">
        <f t="shared" si="371"/>
        <v>63.900000000000013</v>
      </c>
      <c r="ES33" s="76">
        <f t="shared" si="371"/>
        <v>63.900000000000013</v>
      </c>
      <c r="ET33" s="76">
        <f t="shared" si="371"/>
        <v>63.900000000000013</v>
      </c>
      <c r="EU33" s="76">
        <f t="shared" si="371"/>
        <v>63.900000000000013</v>
      </c>
      <c r="EV33" s="76">
        <f t="shared" si="371"/>
        <v>63.900000000000013</v>
      </c>
      <c r="EW33" s="76">
        <f t="shared" si="371"/>
        <v>63.900000000000013</v>
      </c>
      <c r="EX33" s="76">
        <f t="shared" si="371"/>
        <v>63.900000000000013</v>
      </c>
      <c r="EY33" s="76">
        <f t="shared" si="371"/>
        <v>63.900000000000013</v>
      </c>
      <c r="EZ33" s="76">
        <f t="shared" si="372"/>
        <v>63.900000000000013</v>
      </c>
      <c r="FA33" s="76">
        <f t="shared" si="372"/>
        <v>63.900000000000013</v>
      </c>
      <c r="FB33" s="76">
        <f t="shared" si="372"/>
        <v>63.900000000000013</v>
      </c>
      <c r="FC33" s="76">
        <f t="shared" si="372"/>
        <v>63.900000000000013</v>
      </c>
      <c r="FD33" s="76">
        <f t="shared" si="372"/>
        <v>63.900000000000013</v>
      </c>
      <c r="FE33" s="76">
        <f t="shared" si="372"/>
        <v>63.900000000000013</v>
      </c>
      <c r="FF33" s="76">
        <f t="shared" si="372"/>
        <v>63.900000000000013</v>
      </c>
      <c r="FG33" s="76">
        <f t="shared" si="372"/>
        <v>63.900000000000013</v>
      </c>
      <c r="FH33" s="76">
        <f t="shared" si="372"/>
        <v>63.900000000000013</v>
      </c>
      <c r="FI33" s="76">
        <f t="shared" si="372"/>
        <v>63.900000000000013</v>
      </c>
      <c r="FJ33" s="76">
        <f t="shared" si="373"/>
        <v>63.900000000000013</v>
      </c>
      <c r="FK33" s="76">
        <f t="shared" si="373"/>
        <v>63.900000000000013</v>
      </c>
      <c r="FL33" s="76">
        <f t="shared" si="373"/>
        <v>63.900000000000013</v>
      </c>
      <c r="FM33" s="76">
        <f t="shared" si="373"/>
        <v>63.900000000000013</v>
      </c>
      <c r="FN33" s="76">
        <f t="shared" si="373"/>
        <v>63.900000000000013</v>
      </c>
      <c r="FO33" s="76">
        <f t="shared" si="373"/>
        <v>63.900000000000013</v>
      </c>
      <c r="FP33" s="76">
        <f t="shared" si="373"/>
        <v>63.900000000000013</v>
      </c>
      <c r="FQ33" s="76">
        <f t="shared" si="373"/>
        <v>63.900000000000013</v>
      </c>
      <c r="FR33" s="76">
        <f t="shared" si="373"/>
        <v>63.900000000000013</v>
      </c>
      <c r="FS33" s="76">
        <f t="shared" si="373"/>
        <v>63.900000000000013</v>
      </c>
      <c r="FT33" s="76">
        <f t="shared" si="373"/>
        <v>63.900000000000013</v>
      </c>
      <c r="FU33" s="76">
        <f t="shared" si="373"/>
        <v>63.900000000000013</v>
      </c>
      <c r="FV33" s="79">
        <f t="shared" si="73"/>
        <v>-7.0999999999999872</v>
      </c>
      <c r="FX33" s="76">
        <f t="shared" si="374"/>
        <v>0</v>
      </c>
      <c r="FY33" s="76">
        <f t="shared" si="374"/>
        <v>0</v>
      </c>
      <c r="FZ33" s="76">
        <f t="shared" si="374"/>
        <v>0</v>
      </c>
      <c r="GA33" s="76">
        <f t="shared" si="374"/>
        <v>0</v>
      </c>
      <c r="GB33" s="76">
        <f t="shared" si="374"/>
        <v>0</v>
      </c>
      <c r="GC33" s="76">
        <f t="shared" si="374"/>
        <v>0</v>
      </c>
      <c r="GD33" s="76">
        <f t="shared" si="374"/>
        <v>0</v>
      </c>
      <c r="GE33" s="76">
        <f t="shared" si="374"/>
        <v>0</v>
      </c>
      <c r="GF33" s="76">
        <f t="shared" si="374"/>
        <v>0</v>
      </c>
      <c r="GG33" s="76">
        <f t="shared" si="374"/>
        <v>0</v>
      </c>
      <c r="GH33" s="76">
        <f t="shared" si="375"/>
        <v>0</v>
      </c>
      <c r="GI33" s="76">
        <f t="shared" si="375"/>
        <v>0</v>
      </c>
      <c r="GJ33" s="76">
        <f t="shared" si="375"/>
        <v>0</v>
      </c>
      <c r="GK33" s="76">
        <f t="shared" si="375"/>
        <v>0</v>
      </c>
      <c r="GL33" s="76">
        <f t="shared" si="375"/>
        <v>0</v>
      </c>
      <c r="GM33" s="76">
        <f t="shared" si="375"/>
        <v>0</v>
      </c>
      <c r="GN33" s="76">
        <f t="shared" si="375"/>
        <v>0</v>
      </c>
      <c r="GO33" s="76">
        <f t="shared" si="375"/>
        <v>0</v>
      </c>
      <c r="GP33" s="76">
        <f t="shared" si="375"/>
        <v>0</v>
      </c>
      <c r="GQ33" s="76">
        <f t="shared" si="375"/>
        <v>0</v>
      </c>
      <c r="GR33" s="76">
        <f t="shared" si="376"/>
        <v>0</v>
      </c>
      <c r="GS33" s="76">
        <f t="shared" si="376"/>
        <v>0</v>
      </c>
      <c r="GT33" s="76">
        <f t="shared" si="376"/>
        <v>0</v>
      </c>
      <c r="GU33" s="76">
        <f t="shared" si="376"/>
        <v>0</v>
      </c>
      <c r="GV33" s="76">
        <f t="shared" si="376"/>
        <v>0</v>
      </c>
      <c r="GW33" s="76">
        <f t="shared" si="376"/>
        <v>0</v>
      </c>
      <c r="GX33" s="76">
        <f t="shared" si="376"/>
        <v>0</v>
      </c>
      <c r="GY33" s="76">
        <f t="shared" si="376"/>
        <v>0</v>
      </c>
      <c r="GZ33" s="76">
        <f t="shared" si="376"/>
        <v>0</v>
      </c>
      <c r="HA33" s="76">
        <f t="shared" si="376"/>
        <v>0</v>
      </c>
      <c r="HB33" s="76">
        <f t="shared" si="377"/>
        <v>0</v>
      </c>
      <c r="HC33" s="76">
        <f t="shared" si="377"/>
        <v>0</v>
      </c>
      <c r="HD33" s="76">
        <f t="shared" si="377"/>
        <v>0</v>
      </c>
      <c r="HE33" s="76">
        <f t="shared" si="377"/>
        <v>0</v>
      </c>
      <c r="HF33" s="76">
        <f t="shared" si="377"/>
        <v>0</v>
      </c>
      <c r="HG33" s="76">
        <f t="shared" si="377"/>
        <v>0</v>
      </c>
      <c r="HH33" s="76">
        <f t="shared" si="377"/>
        <v>0</v>
      </c>
      <c r="HI33" s="76">
        <f t="shared" si="377"/>
        <v>0</v>
      </c>
      <c r="HJ33" s="76">
        <f t="shared" si="377"/>
        <v>0</v>
      </c>
      <c r="HK33" s="76">
        <f t="shared" si="377"/>
        <v>0</v>
      </c>
      <c r="HL33" s="76">
        <f t="shared" si="378"/>
        <v>0</v>
      </c>
      <c r="HM33" s="76">
        <f t="shared" si="378"/>
        <v>0</v>
      </c>
      <c r="HN33" s="76">
        <f t="shared" si="378"/>
        <v>0</v>
      </c>
      <c r="HO33" s="76">
        <f t="shared" si="378"/>
        <v>0</v>
      </c>
      <c r="HP33" s="76">
        <f t="shared" si="378"/>
        <v>0</v>
      </c>
      <c r="HQ33" s="76">
        <f t="shared" si="378"/>
        <v>0</v>
      </c>
      <c r="HR33" s="76">
        <f t="shared" si="378"/>
        <v>0</v>
      </c>
      <c r="HS33" s="76">
        <f t="shared" si="378"/>
        <v>0</v>
      </c>
      <c r="HT33" s="76">
        <f t="shared" si="378"/>
        <v>0</v>
      </c>
      <c r="HU33" s="76">
        <f t="shared" si="378"/>
        <v>0</v>
      </c>
      <c r="HV33" s="76">
        <f t="shared" si="378"/>
        <v>0</v>
      </c>
      <c r="HW33" s="76">
        <f t="shared" si="378"/>
        <v>0</v>
      </c>
      <c r="HX33" s="79">
        <f t="shared" si="124"/>
        <v>0</v>
      </c>
    </row>
    <row r="34" spans="1:232" ht="30" outlineLevel="1">
      <c r="A34" s="39" t="str">
        <f t="shared" si="231"/>
        <v/>
      </c>
      <c r="B34" s="199"/>
      <c r="C34" s="42"/>
      <c r="D34" s="204"/>
      <c r="E34" s="204"/>
      <c r="F34" s="204"/>
      <c r="G34" s="204"/>
      <c r="H34" s="204"/>
      <c r="I34" s="32"/>
      <c r="J34" s="32"/>
      <c r="K34" s="32"/>
      <c r="L34" s="32"/>
      <c r="M34" s="175" t="s">
        <v>229</v>
      </c>
      <c r="N34" s="32"/>
      <c r="O34" s="32"/>
      <c r="P34" s="32"/>
      <c r="Q34" s="32"/>
      <c r="R34" s="32"/>
      <c r="S34" s="32"/>
      <c r="T34" s="32"/>
      <c r="U34" s="32"/>
      <c r="V34" s="32" t="s">
        <v>14</v>
      </c>
      <c r="W34" s="32"/>
      <c r="X34" s="32"/>
      <c r="Y34" s="32"/>
      <c r="Z34" s="174"/>
      <c r="AA34" s="208" t="s">
        <v>61</v>
      </c>
      <c r="AB34" s="178">
        <v>44469</v>
      </c>
      <c r="AC34" s="178">
        <v>44503</v>
      </c>
      <c r="AD34" s="179" t="s">
        <v>132</v>
      </c>
      <c r="AE34" s="185">
        <v>0.44444444444444442</v>
      </c>
      <c r="AF34" s="185">
        <v>0.44444444444444442</v>
      </c>
      <c r="AG34" s="185">
        <v>0.44444444444444442</v>
      </c>
      <c r="AH34" s="185">
        <v>1.3333333333333333</v>
      </c>
      <c r="AI34" s="185">
        <v>1.3333333333333333</v>
      </c>
      <c r="AJ34" s="185">
        <v>1.3333333333333333</v>
      </c>
      <c r="AK34" s="185">
        <v>1.3333333333333333</v>
      </c>
      <c r="AL34" s="185">
        <v>1.3333333333333333</v>
      </c>
      <c r="AM34" s="186">
        <f t="shared" si="252"/>
        <v>7.9999999999999991</v>
      </c>
      <c r="AN34" s="28">
        <f t="shared" si="361"/>
        <v>1.5999999999999999</v>
      </c>
      <c r="AO34" s="28">
        <f t="shared" si="382"/>
        <v>0</v>
      </c>
      <c r="AP34" s="118">
        <f t="shared" si="362"/>
        <v>0.2</v>
      </c>
      <c r="AQ34" s="29">
        <f t="shared" si="380"/>
        <v>0</v>
      </c>
      <c r="AR34" s="43">
        <f t="shared" si="363"/>
        <v>-0.2</v>
      </c>
      <c r="AS34" s="46" t="s">
        <v>115</v>
      </c>
      <c r="AT34" s="30">
        <f t="shared" si="381"/>
        <v>44469</v>
      </c>
      <c r="AU34" s="30">
        <v>44392</v>
      </c>
      <c r="AV34" s="47" t="s">
        <v>140</v>
      </c>
      <c r="AW34" s="49" t="s">
        <v>182</v>
      </c>
      <c r="AX34" s="30">
        <v>44377</v>
      </c>
      <c r="AY34" s="30">
        <v>44392</v>
      </c>
      <c r="AZ34" s="47" t="s">
        <v>140</v>
      </c>
      <c r="BA34" s="172" t="s">
        <v>116</v>
      </c>
      <c r="BB34" s="30">
        <v>44438</v>
      </c>
      <c r="BC34" s="30">
        <f t="shared" si="383"/>
        <v>44438</v>
      </c>
      <c r="BD34" s="47" t="s">
        <v>140</v>
      </c>
      <c r="BE34" s="172" t="s">
        <v>122</v>
      </c>
      <c r="BF34" s="30">
        <v>44438</v>
      </c>
      <c r="BG34" s="30">
        <f t="shared" si="384"/>
        <v>44438</v>
      </c>
      <c r="BH34" s="47" t="s">
        <v>140</v>
      </c>
      <c r="BI34" s="172" t="s">
        <v>123</v>
      </c>
      <c r="BJ34" s="30">
        <v>44438</v>
      </c>
      <c r="BK34" s="30">
        <f t="shared" si="385"/>
        <v>44438</v>
      </c>
      <c r="BL34" s="47" t="s">
        <v>140</v>
      </c>
      <c r="BM34" s="172" t="s">
        <v>185</v>
      </c>
      <c r="BN34" s="30">
        <v>44469</v>
      </c>
      <c r="BO34" s="30">
        <f t="shared" si="386"/>
        <v>44469</v>
      </c>
      <c r="BP34" s="47" t="s">
        <v>140</v>
      </c>
      <c r="BR34" s="5">
        <f t="shared" si="127"/>
        <v>22</v>
      </c>
      <c r="BS34" s="76">
        <f t="shared" si="364"/>
        <v>0</v>
      </c>
      <c r="BT34" s="76">
        <f t="shared" si="364"/>
        <v>0</v>
      </c>
      <c r="BU34" s="76">
        <f t="shared" si="364"/>
        <v>0</v>
      </c>
      <c r="BV34" s="76">
        <f t="shared" si="364"/>
        <v>0</v>
      </c>
      <c r="BW34" s="76">
        <f t="shared" si="364"/>
        <v>1.5999999999999999</v>
      </c>
      <c r="BX34" s="76">
        <f t="shared" si="364"/>
        <v>1.5999999999999999</v>
      </c>
      <c r="BY34" s="76">
        <f t="shared" si="364"/>
        <v>1.5999999999999999</v>
      </c>
      <c r="BZ34" s="76">
        <f t="shared" si="364"/>
        <v>1.5999999999999999</v>
      </c>
      <c r="CA34" s="76">
        <f t="shared" si="364"/>
        <v>1.5999999999999999</v>
      </c>
      <c r="CB34" s="76">
        <f t="shared" si="364"/>
        <v>1.5999999999999999</v>
      </c>
      <c r="CC34" s="76">
        <f t="shared" si="365"/>
        <v>1.5999999999999999</v>
      </c>
      <c r="CD34" s="76">
        <f t="shared" si="365"/>
        <v>1.5999999999999999</v>
      </c>
      <c r="CE34" s="76">
        <f t="shared" si="365"/>
        <v>1.5999999999999999</v>
      </c>
      <c r="CF34" s="76">
        <f t="shared" si="365"/>
        <v>4.3999999999999995</v>
      </c>
      <c r="CG34" s="76">
        <f t="shared" si="365"/>
        <v>4.3999999999999995</v>
      </c>
      <c r="CH34" s="76">
        <f t="shared" si="365"/>
        <v>4.3999999999999995</v>
      </c>
      <c r="CI34" s="76">
        <f t="shared" si="365"/>
        <v>4.3999999999999995</v>
      </c>
      <c r="CJ34" s="76">
        <f t="shared" si="365"/>
        <v>7.2</v>
      </c>
      <c r="CK34" s="76">
        <f t="shared" si="365"/>
        <v>7.2</v>
      </c>
      <c r="CL34" s="76">
        <f t="shared" si="365"/>
        <v>7.2</v>
      </c>
      <c r="CM34" s="76">
        <f t="shared" si="366"/>
        <v>7.2</v>
      </c>
      <c r="CN34" s="76">
        <f t="shared" si="366"/>
        <v>7.2</v>
      </c>
      <c r="CO34" s="76">
        <f t="shared" si="366"/>
        <v>7.2</v>
      </c>
      <c r="CP34" s="76">
        <f t="shared" si="366"/>
        <v>7.2</v>
      </c>
      <c r="CQ34" s="76">
        <f t="shared" si="366"/>
        <v>7.2</v>
      </c>
      <c r="CR34" s="76">
        <f t="shared" si="366"/>
        <v>7.2</v>
      </c>
      <c r="CS34" s="76">
        <f t="shared" si="366"/>
        <v>7.2</v>
      </c>
      <c r="CT34" s="76">
        <f t="shared" si="366"/>
        <v>7.2</v>
      </c>
      <c r="CU34" s="76">
        <f t="shared" si="366"/>
        <v>7.2</v>
      </c>
      <c r="CV34" s="76">
        <f t="shared" si="366"/>
        <v>7.2</v>
      </c>
      <c r="CW34" s="76">
        <f t="shared" si="367"/>
        <v>7.2</v>
      </c>
      <c r="CX34" s="76">
        <f t="shared" si="367"/>
        <v>7.2</v>
      </c>
      <c r="CY34" s="76">
        <f t="shared" si="367"/>
        <v>7.2</v>
      </c>
      <c r="CZ34" s="76">
        <f t="shared" si="367"/>
        <v>7.2</v>
      </c>
      <c r="DA34" s="76">
        <f t="shared" si="367"/>
        <v>7.2</v>
      </c>
      <c r="DB34" s="76">
        <f t="shared" si="367"/>
        <v>7.2</v>
      </c>
      <c r="DC34" s="76">
        <f t="shared" si="367"/>
        <v>7.2</v>
      </c>
      <c r="DD34" s="76">
        <f t="shared" si="367"/>
        <v>7.2</v>
      </c>
      <c r="DE34" s="76">
        <f t="shared" si="367"/>
        <v>7.2</v>
      </c>
      <c r="DF34" s="76">
        <f t="shared" si="367"/>
        <v>7.2</v>
      </c>
      <c r="DG34" s="76">
        <f t="shared" si="368"/>
        <v>7.2</v>
      </c>
      <c r="DH34" s="76">
        <f t="shared" si="368"/>
        <v>7.2</v>
      </c>
      <c r="DI34" s="76">
        <f t="shared" si="368"/>
        <v>7.2</v>
      </c>
      <c r="DJ34" s="76">
        <f t="shared" si="368"/>
        <v>7.2</v>
      </c>
      <c r="DK34" s="76">
        <f t="shared" si="368"/>
        <v>7.2</v>
      </c>
      <c r="DL34" s="76">
        <f t="shared" si="368"/>
        <v>7.2</v>
      </c>
      <c r="DM34" s="76">
        <f t="shared" si="368"/>
        <v>7.2</v>
      </c>
      <c r="DN34" s="76">
        <f t="shared" si="368"/>
        <v>7.2</v>
      </c>
      <c r="DO34" s="76">
        <f t="shared" si="368"/>
        <v>7.2</v>
      </c>
      <c r="DP34" s="76">
        <f t="shared" si="368"/>
        <v>7.2</v>
      </c>
      <c r="DQ34" s="76">
        <f t="shared" si="368"/>
        <v>7.2</v>
      </c>
      <c r="DR34" s="76">
        <f t="shared" si="368"/>
        <v>7.2</v>
      </c>
      <c r="DS34" s="79">
        <f t="shared" si="22"/>
        <v>-0.79999999999999893</v>
      </c>
      <c r="DV34" s="76">
        <f t="shared" si="369"/>
        <v>0</v>
      </c>
      <c r="DW34" s="76">
        <f t="shared" si="369"/>
        <v>0</v>
      </c>
      <c r="DX34" s="76">
        <f t="shared" si="369"/>
        <v>0</v>
      </c>
      <c r="DY34" s="76">
        <f t="shared" si="369"/>
        <v>0</v>
      </c>
      <c r="DZ34" s="76">
        <f t="shared" si="369"/>
        <v>0</v>
      </c>
      <c r="EA34" s="76">
        <f t="shared" si="369"/>
        <v>0</v>
      </c>
      <c r="EB34" s="76">
        <f t="shared" si="369"/>
        <v>3.1999999999999997</v>
      </c>
      <c r="EC34" s="76">
        <f t="shared" si="369"/>
        <v>3.1999999999999997</v>
      </c>
      <c r="ED34" s="76">
        <f t="shared" si="369"/>
        <v>3.1999999999999997</v>
      </c>
      <c r="EE34" s="76">
        <f t="shared" si="369"/>
        <v>3.1999999999999997</v>
      </c>
      <c r="EF34" s="76">
        <f t="shared" si="370"/>
        <v>3.1999999999999997</v>
      </c>
      <c r="EG34" s="76">
        <f t="shared" si="370"/>
        <v>3.1999999999999997</v>
      </c>
      <c r="EH34" s="76">
        <f t="shared" si="370"/>
        <v>3.1999999999999997</v>
      </c>
      <c r="EI34" s="76">
        <f t="shared" si="370"/>
        <v>6</v>
      </c>
      <c r="EJ34" s="76">
        <f t="shared" si="370"/>
        <v>6</v>
      </c>
      <c r="EK34" s="76">
        <f t="shared" si="370"/>
        <v>6</v>
      </c>
      <c r="EL34" s="76">
        <f t="shared" si="370"/>
        <v>6</v>
      </c>
      <c r="EM34" s="76">
        <f t="shared" si="370"/>
        <v>7.2</v>
      </c>
      <c r="EN34" s="76">
        <f t="shared" si="370"/>
        <v>7.2</v>
      </c>
      <c r="EO34" s="76">
        <f t="shared" si="370"/>
        <v>7.2</v>
      </c>
      <c r="EP34" s="76">
        <f t="shared" si="371"/>
        <v>7.2</v>
      </c>
      <c r="EQ34" s="76">
        <f t="shared" si="371"/>
        <v>7.2</v>
      </c>
      <c r="ER34" s="76">
        <f t="shared" si="371"/>
        <v>7.2</v>
      </c>
      <c r="ES34" s="76">
        <f t="shared" si="371"/>
        <v>7.2</v>
      </c>
      <c r="ET34" s="76">
        <f t="shared" si="371"/>
        <v>7.2</v>
      </c>
      <c r="EU34" s="76">
        <f t="shared" si="371"/>
        <v>7.2</v>
      </c>
      <c r="EV34" s="76">
        <f t="shared" si="371"/>
        <v>7.2</v>
      </c>
      <c r="EW34" s="76">
        <f t="shared" si="371"/>
        <v>7.2</v>
      </c>
      <c r="EX34" s="76">
        <f t="shared" si="371"/>
        <v>7.2</v>
      </c>
      <c r="EY34" s="76">
        <f t="shared" si="371"/>
        <v>7.2</v>
      </c>
      <c r="EZ34" s="76">
        <f t="shared" si="372"/>
        <v>7.2</v>
      </c>
      <c r="FA34" s="76">
        <f t="shared" si="372"/>
        <v>7.2</v>
      </c>
      <c r="FB34" s="76">
        <f t="shared" si="372"/>
        <v>7.2</v>
      </c>
      <c r="FC34" s="76">
        <f t="shared" si="372"/>
        <v>7.2</v>
      </c>
      <c r="FD34" s="76">
        <f t="shared" si="372"/>
        <v>7.2</v>
      </c>
      <c r="FE34" s="76">
        <f t="shared" si="372"/>
        <v>7.2</v>
      </c>
      <c r="FF34" s="76">
        <f t="shared" si="372"/>
        <v>7.2</v>
      </c>
      <c r="FG34" s="76">
        <f t="shared" si="372"/>
        <v>7.2</v>
      </c>
      <c r="FH34" s="76">
        <f t="shared" si="372"/>
        <v>7.2</v>
      </c>
      <c r="FI34" s="76">
        <f t="shared" si="372"/>
        <v>7.2</v>
      </c>
      <c r="FJ34" s="76">
        <f t="shared" si="373"/>
        <v>7.2</v>
      </c>
      <c r="FK34" s="76">
        <f t="shared" si="373"/>
        <v>7.2</v>
      </c>
      <c r="FL34" s="76">
        <f t="shared" si="373"/>
        <v>7.2</v>
      </c>
      <c r="FM34" s="76">
        <f t="shared" si="373"/>
        <v>7.2</v>
      </c>
      <c r="FN34" s="76">
        <f t="shared" si="373"/>
        <v>7.2</v>
      </c>
      <c r="FO34" s="76">
        <f t="shared" si="373"/>
        <v>7.2</v>
      </c>
      <c r="FP34" s="76">
        <f t="shared" si="373"/>
        <v>7.2</v>
      </c>
      <c r="FQ34" s="76">
        <f t="shared" si="373"/>
        <v>7.2</v>
      </c>
      <c r="FR34" s="76">
        <f t="shared" si="373"/>
        <v>7.2</v>
      </c>
      <c r="FS34" s="76">
        <f t="shared" si="373"/>
        <v>7.2</v>
      </c>
      <c r="FT34" s="76">
        <f t="shared" si="373"/>
        <v>7.2</v>
      </c>
      <c r="FU34" s="76">
        <f t="shared" si="373"/>
        <v>7.2</v>
      </c>
      <c r="FV34" s="79">
        <f t="shared" si="73"/>
        <v>-0.79999999999999893</v>
      </c>
      <c r="FX34" s="76">
        <f t="shared" si="374"/>
        <v>0</v>
      </c>
      <c r="FY34" s="76">
        <f t="shared" si="374"/>
        <v>0</v>
      </c>
      <c r="FZ34" s="76">
        <f t="shared" si="374"/>
        <v>0</v>
      </c>
      <c r="GA34" s="76">
        <f t="shared" si="374"/>
        <v>0</v>
      </c>
      <c r="GB34" s="76">
        <f t="shared" si="374"/>
        <v>0</v>
      </c>
      <c r="GC34" s="76">
        <f t="shared" si="374"/>
        <v>0</v>
      </c>
      <c r="GD34" s="76">
        <f t="shared" si="374"/>
        <v>0</v>
      </c>
      <c r="GE34" s="76">
        <f t="shared" si="374"/>
        <v>0</v>
      </c>
      <c r="GF34" s="76">
        <f t="shared" si="374"/>
        <v>0</v>
      </c>
      <c r="GG34" s="76">
        <f t="shared" si="374"/>
        <v>0</v>
      </c>
      <c r="GH34" s="76">
        <f t="shared" si="375"/>
        <v>0</v>
      </c>
      <c r="GI34" s="76">
        <f t="shared" si="375"/>
        <v>0</v>
      </c>
      <c r="GJ34" s="76">
        <f t="shared" si="375"/>
        <v>0</v>
      </c>
      <c r="GK34" s="76">
        <f t="shared" si="375"/>
        <v>0</v>
      </c>
      <c r="GL34" s="76">
        <f t="shared" si="375"/>
        <v>0</v>
      </c>
      <c r="GM34" s="76">
        <f t="shared" si="375"/>
        <v>0</v>
      </c>
      <c r="GN34" s="76">
        <f t="shared" si="375"/>
        <v>0</v>
      </c>
      <c r="GO34" s="76">
        <f t="shared" si="375"/>
        <v>0</v>
      </c>
      <c r="GP34" s="76">
        <f t="shared" si="375"/>
        <v>0</v>
      </c>
      <c r="GQ34" s="76">
        <f t="shared" si="375"/>
        <v>0</v>
      </c>
      <c r="GR34" s="76">
        <f t="shared" si="376"/>
        <v>0</v>
      </c>
      <c r="GS34" s="76">
        <f t="shared" si="376"/>
        <v>0</v>
      </c>
      <c r="GT34" s="76">
        <f t="shared" si="376"/>
        <v>0</v>
      </c>
      <c r="GU34" s="76">
        <f t="shared" si="376"/>
        <v>0</v>
      </c>
      <c r="GV34" s="76">
        <f t="shared" si="376"/>
        <v>0</v>
      </c>
      <c r="GW34" s="76">
        <f t="shared" si="376"/>
        <v>0</v>
      </c>
      <c r="GX34" s="76">
        <f t="shared" si="376"/>
        <v>0</v>
      </c>
      <c r="GY34" s="76">
        <f t="shared" si="376"/>
        <v>0</v>
      </c>
      <c r="GZ34" s="76">
        <f t="shared" si="376"/>
        <v>0</v>
      </c>
      <c r="HA34" s="76">
        <f t="shared" si="376"/>
        <v>0</v>
      </c>
      <c r="HB34" s="76">
        <f t="shared" si="377"/>
        <v>0</v>
      </c>
      <c r="HC34" s="76">
        <f t="shared" si="377"/>
        <v>0</v>
      </c>
      <c r="HD34" s="76">
        <f t="shared" si="377"/>
        <v>0</v>
      </c>
      <c r="HE34" s="76">
        <f t="shared" si="377"/>
        <v>0</v>
      </c>
      <c r="HF34" s="76">
        <f t="shared" si="377"/>
        <v>0</v>
      </c>
      <c r="HG34" s="76">
        <f t="shared" si="377"/>
        <v>0</v>
      </c>
      <c r="HH34" s="76">
        <f t="shared" si="377"/>
        <v>0</v>
      </c>
      <c r="HI34" s="76">
        <f t="shared" si="377"/>
        <v>0</v>
      </c>
      <c r="HJ34" s="76">
        <f t="shared" si="377"/>
        <v>0</v>
      </c>
      <c r="HK34" s="76">
        <f t="shared" si="377"/>
        <v>0</v>
      </c>
      <c r="HL34" s="76">
        <f t="shared" si="378"/>
        <v>0</v>
      </c>
      <c r="HM34" s="76">
        <f t="shared" si="378"/>
        <v>0</v>
      </c>
      <c r="HN34" s="76">
        <f t="shared" si="378"/>
        <v>0</v>
      </c>
      <c r="HO34" s="76">
        <f t="shared" si="378"/>
        <v>0</v>
      </c>
      <c r="HP34" s="76">
        <f t="shared" si="378"/>
        <v>0</v>
      </c>
      <c r="HQ34" s="76">
        <f t="shared" si="378"/>
        <v>0</v>
      </c>
      <c r="HR34" s="76">
        <f t="shared" si="378"/>
        <v>0</v>
      </c>
      <c r="HS34" s="76">
        <f t="shared" si="378"/>
        <v>0</v>
      </c>
      <c r="HT34" s="76">
        <f t="shared" si="378"/>
        <v>0</v>
      </c>
      <c r="HU34" s="76">
        <f t="shared" si="378"/>
        <v>0</v>
      </c>
      <c r="HV34" s="76">
        <f t="shared" si="378"/>
        <v>0</v>
      </c>
      <c r="HW34" s="76">
        <f t="shared" si="378"/>
        <v>0</v>
      </c>
      <c r="HX34" s="79">
        <f t="shared" si="124"/>
        <v>0</v>
      </c>
    </row>
    <row r="35" spans="1:232" ht="30" outlineLevel="1">
      <c r="A35" s="39" t="str">
        <f t="shared" si="231"/>
        <v/>
      </c>
      <c r="B35" s="199"/>
      <c r="C35" s="42"/>
      <c r="D35" s="204"/>
      <c r="E35" s="204"/>
      <c r="F35" s="204"/>
      <c r="G35" s="204"/>
      <c r="H35" s="204"/>
      <c r="I35" s="32"/>
      <c r="J35" s="32"/>
      <c r="K35" s="32"/>
      <c r="L35" s="32"/>
      <c r="M35" s="175" t="s">
        <v>233</v>
      </c>
      <c r="N35" s="32"/>
      <c r="O35" s="32"/>
      <c r="P35" s="32"/>
      <c r="Q35" s="32"/>
      <c r="R35" s="32"/>
      <c r="S35" s="32"/>
      <c r="T35" s="32"/>
      <c r="U35" s="32"/>
      <c r="V35" s="32" t="s">
        <v>14</v>
      </c>
      <c r="W35" s="32"/>
      <c r="X35" s="32"/>
      <c r="Y35" s="32"/>
      <c r="Z35" s="174"/>
      <c r="AA35" s="208" t="s">
        <v>47</v>
      </c>
      <c r="AB35" s="178">
        <v>44469</v>
      </c>
      <c r="AC35" s="178">
        <v>44503</v>
      </c>
      <c r="AD35" s="179" t="s">
        <v>132</v>
      </c>
      <c r="AE35" s="185">
        <v>3.5</v>
      </c>
      <c r="AF35" s="185">
        <v>3.5</v>
      </c>
      <c r="AG35" s="185">
        <v>3.5</v>
      </c>
      <c r="AH35" s="185">
        <v>10.5</v>
      </c>
      <c r="AI35" s="185">
        <v>10.5</v>
      </c>
      <c r="AJ35" s="185">
        <v>10.5</v>
      </c>
      <c r="AK35" s="185">
        <v>10.5</v>
      </c>
      <c r="AL35" s="185">
        <v>10.5</v>
      </c>
      <c r="AM35" s="186">
        <f t="shared" si="252"/>
        <v>63</v>
      </c>
      <c r="AN35" s="28">
        <f t="shared" si="361"/>
        <v>12.600000000000001</v>
      </c>
      <c r="AO35" s="28">
        <f t="shared" si="382"/>
        <v>0</v>
      </c>
      <c r="AP35" s="118">
        <f t="shared" si="362"/>
        <v>0.2</v>
      </c>
      <c r="AQ35" s="29">
        <f t="shared" si="380"/>
        <v>0</v>
      </c>
      <c r="AR35" s="43">
        <f t="shared" si="363"/>
        <v>-0.2</v>
      </c>
      <c r="AS35" s="46" t="s">
        <v>115</v>
      </c>
      <c r="AT35" s="30">
        <f t="shared" si="381"/>
        <v>44469</v>
      </c>
      <c r="AU35" s="30">
        <v>44392</v>
      </c>
      <c r="AV35" s="47" t="s">
        <v>140</v>
      </c>
      <c r="AW35" s="49" t="s">
        <v>182</v>
      </c>
      <c r="AX35" s="30">
        <v>44377</v>
      </c>
      <c r="AY35" s="30">
        <v>44392</v>
      </c>
      <c r="AZ35" s="47" t="s">
        <v>140</v>
      </c>
      <c r="BA35" s="172" t="s">
        <v>116</v>
      </c>
      <c r="BB35" s="30">
        <v>44438</v>
      </c>
      <c r="BC35" s="30">
        <f t="shared" si="383"/>
        <v>44438</v>
      </c>
      <c r="BD35" s="47" t="s">
        <v>140</v>
      </c>
      <c r="BE35" s="172" t="s">
        <v>122</v>
      </c>
      <c r="BF35" s="30">
        <v>44438</v>
      </c>
      <c r="BG35" s="30">
        <f t="shared" si="384"/>
        <v>44438</v>
      </c>
      <c r="BH35" s="47" t="s">
        <v>140</v>
      </c>
      <c r="BI35" s="172" t="s">
        <v>123</v>
      </c>
      <c r="BJ35" s="30">
        <v>44438</v>
      </c>
      <c r="BK35" s="30">
        <f t="shared" si="385"/>
        <v>44438</v>
      </c>
      <c r="BL35" s="47" t="s">
        <v>140</v>
      </c>
      <c r="BM35" s="172" t="s">
        <v>185</v>
      </c>
      <c r="BN35" s="30">
        <v>44469</v>
      </c>
      <c r="BO35" s="30">
        <f t="shared" si="386"/>
        <v>44469</v>
      </c>
      <c r="BP35" s="47" t="s">
        <v>140</v>
      </c>
      <c r="BR35" s="5">
        <f t="shared" si="127"/>
        <v>23</v>
      </c>
      <c r="BS35" s="76">
        <f t="shared" ref="BS35:CB44" si="387">(IF($AT35&lt;=BS$7,VLOOKUP($AD35,$Z$5:$AL$6,3,FALSE),0)+IF($AX35&lt;=BS$7,VLOOKUP($AD35,$Z$5:$AL$6,5,FALSE),0)+IF($BB35&lt;=BS$7,VLOOKUP($AD35,$Z$5:$AL$6,7,FALSE),0)+IF($BF35&lt;=BS$7,VLOOKUP($AD35,$Z$5:$AL$6,9,FALSE),0)+IF($BN35&lt;=BS$7,VLOOKUP($AD35,$Z$5:$AL$6,11,FALSE),0))*$AM35</f>
        <v>0</v>
      </c>
      <c r="BT35" s="76">
        <f t="shared" si="387"/>
        <v>0</v>
      </c>
      <c r="BU35" s="76">
        <f t="shared" si="387"/>
        <v>0</v>
      </c>
      <c r="BV35" s="76">
        <f t="shared" si="387"/>
        <v>0</v>
      </c>
      <c r="BW35" s="76">
        <f t="shared" si="387"/>
        <v>12.600000000000001</v>
      </c>
      <c r="BX35" s="76">
        <f t="shared" si="387"/>
        <v>12.600000000000001</v>
      </c>
      <c r="BY35" s="76">
        <f t="shared" si="387"/>
        <v>12.600000000000001</v>
      </c>
      <c r="BZ35" s="76">
        <f t="shared" si="387"/>
        <v>12.600000000000001</v>
      </c>
      <c r="CA35" s="76">
        <f t="shared" si="387"/>
        <v>12.600000000000001</v>
      </c>
      <c r="CB35" s="76">
        <f t="shared" si="387"/>
        <v>12.600000000000001</v>
      </c>
      <c r="CC35" s="76">
        <f t="shared" ref="CC35:CL44" si="388">(IF($AT35&lt;=CC$7,VLOOKUP($AD35,$Z$5:$AL$6,3,FALSE),0)+IF($AX35&lt;=CC$7,VLOOKUP($AD35,$Z$5:$AL$6,5,FALSE),0)+IF($BB35&lt;=CC$7,VLOOKUP($AD35,$Z$5:$AL$6,7,FALSE),0)+IF($BF35&lt;=CC$7,VLOOKUP($AD35,$Z$5:$AL$6,9,FALSE),0)+IF($BN35&lt;=CC$7,VLOOKUP($AD35,$Z$5:$AL$6,11,FALSE),0))*$AM35</f>
        <v>12.600000000000001</v>
      </c>
      <c r="CD35" s="76">
        <f t="shared" si="388"/>
        <v>12.600000000000001</v>
      </c>
      <c r="CE35" s="76">
        <f t="shared" si="388"/>
        <v>12.600000000000001</v>
      </c>
      <c r="CF35" s="76">
        <f t="shared" si="388"/>
        <v>34.650000000000006</v>
      </c>
      <c r="CG35" s="76">
        <f t="shared" si="388"/>
        <v>34.650000000000006</v>
      </c>
      <c r="CH35" s="76">
        <f t="shared" si="388"/>
        <v>34.650000000000006</v>
      </c>
      <c r="CI35" s="76">
        <f t="shared" si="388"/>
        <v>34.650000000000006</v>
      </c>
      <c r="CJ35" s="76">
        <f t="shared" si="388"/>
        <v>56.70000000000001</v>
      </c>
      <c r="CK35" s="76">
        <f t="shared" si="388"/>
        <v>56.70000000000001</v>
      </c>
      <c r="CL35" s="76">
        <f t="shared" si="388"/>
        <v>56.70000000000001</v>
      </c>
      <c r="CM35" s="76">
        <f t="shared" ref="CM35:CV44" si="389">(IF($AT35&lt;=CM$7,VLOOKUP($AD35,$Z$5:$AL$6,3,FALSE),0)+IF($AX35&lt;=CM$7,VLOOKUP($AD35,$Z$5:$AL$6,5,FALSE),0)+IF($BB35&lt;=CM$7,VLOOKUP($AD35,$Z$5:$AL$6,7,FALSE),0)+IF($BF35&lt;=CM$7,VLOOKUP($AD35,$Z$5:$AL$6,9,FALSE),0)+IF($BN35&lt;=CM$7,VLOOKUP($AD35,$Z$5:$AL$6,11,FALSE),0))*$AM35</f>
        <v>56.70000000000001</v>
      </c>
      <c r="CN35" s="76">
        <f t="shared" si="389"/>
        <v>56.70000000000001</v>
      </c>
      <c r="CO35" s="76">
        <f t="shared" si="389"/>
        <v>56.70000000000001</v>
      </c>
      <c r="CP35" s="76">
        <f t="shared" si="389"/>
        <v>56.70000000000001</v>
      </c>
      <c r="CQ35" s="76">
        <f t="shared" si="389"/>
        <v>56.70000000000001</v>
      </c>
      <c r="CR35" s="76">
        <f t="shared" si="389"/>
        <v>56.70000000000001</v>
      </c>
      <c r="CS35" s="76">
        <f t="shared" si="389"/>
        <v>56.70000000000001</v>
      </c>
      <c r="CT35" s="76">
        <f t="shared" si="389"/>
        <v>56.70000000000001</v>
      </c>
      <c r="CU35" s="76">
        <f t="shared" si="389"/>
        <v>56.70000000000001</v>
      </c>
      <c r="CV35" s="76">
        <f t="shared" si="389"/>
        <v>56.70000000000001</v>
      </c>
      <c r="CW35" s="76">
        <f t="shared" ref="CW35:DF44" si="390">(IF($AT35&lt;=CW$7,VLOOKUP($AD35,$Z$5:$AL$6,3,FALSE),0)+IF($AX35&lt;=CW$7,VLOOKUP($AD35,$Z$5:$AL$6,5,FALSE),0)+IF($BB35&lt;=CW$7,VLOOKUP($AD35,$Z$5:$AL$6,7,FALSE),0)+IF($BF35&lt;=CW$7,VLOOKUP($AD35,$Z$5:$AL$6,9,FALSE),0)+IF($BN35&lt;=CW$7,VLOOKUP($AD35,$Z$5:$AL$6,11,FALSE),0))*$AM35</f>
        <v>56.70000000000001</v>
      </c>
      <c r="CX35" s="76">
        <f t="shared" si="390"/>
        <v>56.70000000000001</v>
      </c>
      <c r="CY35" s="76">
        <f t="shared" si="390"/>
        <v>56.70000000000001</v>
      </c>
      <c r="CZ35" s="76">
        <f t="shared" si="390"/>
        <v>56.70000000000001</v>
      </c>
      <c r="DA35" s="76">
        <f t="shared" si="390"/>
        <v>56.70000000000001</v>
      </c>
      <c r="DB35" s="76">
        <f t="shared" si="390"/>
        <v>56.70000000000001</v>
      </c>
      <c r="DC35" s="76">
        <f t="shared" si="390"/>
        <v>56.70000000000001</v>
      </c>
      <c r="DD35" s="76">
        <f t="shared" si="390"/>
        <v>56.70000000000001</v>
      </c>
      <c r="DE35" s="76">
        <f t="shared" si="390"/>
        <v>56.70000000000001</v>
      </c>
      <c r="DF35" s="76">
        <f t="shared" si="390"/>
        <v>56.70000000000001</v>
      </c>
      <c r="DG35" s="76">
        <f t="shared" ref="DG35:DR44" si="391">(IF($AT35&lt;=DG$7,VLOOKUP($AD35,$Z$5:$AL$6,3,FALSE),0)+IF($AX35&lt;=DG$7,VLOOKUP($AD35,$Z$5:$AL$6,5,FALSE),0)+IF($BB35&lt;=DG$7,VLOOKUP($AD35,$Z$5:$AL$6,7,FALSE),0)+IF($BF35&lt;=DG$7,VLOOKUP($AD35,$Z$5:$AL$6,9,FALSE),0)+IF($BN35&lt;=DG$7,VLOOKUP($AD35,$Z$5:$AL$6,11,FALSE),0))*$AM35</f>
        <v>56.70000000000001</v>
      </c>
      <c r="DH35" s="76">
        <f t="shared" si="391"/>
        <v>56.70000000000001</v>
      </c>
      <c r="DI35" s="76">
        <f t="shared" si="391"/>
        <v>56.70000000000001</v>
      </c>
      <c r="DJ35" s="76">
        <f t="shared" si="391"/>
        <v>56.70000000000001</v>
      </c>
      <c r="DK35" s="76">
        <f t="shared" si="391"/>
        <v>56.70000000000001</v>
      </c>
      <c r="DL35" s="76">
        <f t="shared" si="391"/>
        <v>56.70000000000001</v>
      </c>
      <c r="DM35" s="76">
        <f t="shared" si="391"/>
        <v>56.70000000000001</v>
      </c>
      <c r="DN35" s="76">
        <f t="shared" si="391"/>
        <v>56.70000000000001</v>
      </c>
      <c r="DO35" s="76">
        <f t="shared" si="391"/>
        <v>56.70000000000001</v>
      </c>
      <c r="DP35" s="76">
        <f t="shared" si="391"/>
        <v>56.70000000000001</v>
      </c>
      <c r="DQ35" s="76">
        <f t="shared" si="391"/>
        <v>56.70000000000001</v>
      </c>
      <c r="DR35" s="76">
        <f t="shared" si="391"/>
        <v>56.70000000000001</v>
      </c>
      <c r="DS35" s="79">
        <f t="shared" si="22"/>
        <v>-6.2999999999999901</v>
      </c>
      <c r="DV35" s="76">
        <f t="shared" ref="DV35:EE44" si="392">(IF($AU35&lt;=DV$7,VLOOKUP($AD35,$Z$5:$AL$6,3,FALSE),0)+IF($AY35&lt;=DV$7,VLOOKUP($AD35,$Z$5:$AL$6,5,FALSE),0)+IF($BC35&lt;=DV$7,VLOOKUP($AD35,$Z$5:$AL$6,7,FALSE),0)+IF($BG35&lt;=DV$7,VLOOKUP($AD35,$Z$5:$AL$6,9,FALSE),0)+IF($BO35&lt;=DV$7,VLOOKUP($AD35,$Z$5:$AL$6,11,FALSE),0))*$AM35</f>
        <v>0</v>
      </c>
      <c r="DW35" s="76">
        <f t="shared" si="392"/>
        <v>0</v>
      </c>
      <c r="DX35" s="76">
        <f t="shared" si="392"/>
        <v>0</v>
      </c>
      <c r="DY35" s="76">
        <f t="shared" si="392"/>
        <v>0</v>
      </c>
      <c r="DZ35" s="76">
        <f t="shared" si="392"/>
        <v>0</v>
      </c>
      <c r="EA35" s="76">
        <f t="shared" si="392"/>
        <v>0</v>
      </c>
      <c r="EB35" s="76">
        <f t="shared" si="392"/>
        <v>25.200000000000003</v>
      </c>
      <c r="EC35" s="76">
        <f t="shared" si="392"/>
        <v>25.200000000000003</v>
      </c>
      <c r="ED35" s="76">
        <f t="shared" si="392"/>
        <v>25.200000000000003</v>
      </c>
      <c r="EE35" s="76">
        <f t="shared" si="392"/>
        <v>25.200000000000003</v>
      </c>
      <c r="EF35" s="76">
        <f t="shared" ref="EF35:EO44" si="393">(IF($AU35&lt;=EF$7,VLOOKUP($AD35,$Z$5:$AL$6,3,FALSE),0)+IF($AY35&lt;=EF$7,VLOOKUP($AD35,$Z$5:$AL$6,5,FALSE),0)+IF($BC35&lt;=EF$7,VLOOKUP($AD35,$Z$5:$AL$6,7,FALSE),0)+IF($BG35&lt;=EF$7,VLOOKUP($AD35,$Z$5:$AL$6,9,FALSE),0)+IF($BO35&lt;=EF$7,VLOOKUP($AD35,$Z$5:$AL$6,11,FALSE),0))*$AM35</f>
        <v>25.200000000000003</v>
      </c>
      <c r="EG35" s="76">
        <f t="shared" si="393"/>
        <v>25.200000000000003</v>
      </c>
      <c r="EH35" s="76">
        <f t="shared" si="393"/>
        <v>25.200000000000003</v>
      </c>
      <c r="EI35" s="76">
        <f t="shared" si="393"/>
        <v>47.250000000000007</v>
      </c>
      <c r="EJ35" s="76">
        <f t="shared" si="393"/>
        <v>47.250000000000007</v>
      </c>
      <c r="EK35" s="76">
        <f t="shared" si="393"/>
        <v>47.250000000000007</v>
      </c>
      <c r="EL35" s="76">
        <f t="shared" si="393"/>
        <v>47.250000000000007</v>
      </c>
      <c r="EM35" s="76">
        <f t="shared" si="393"/>
        <v>56.70000000000001</v>
      </c>
      <c r="EN35" s="76">
        <f t="shared" si="393"/>
        <v>56.70000000000001</v>
      </c>
      <c r="EO35" s="76">
        <f t="shared" si="393"/>
        <v>56.70000000000001</v>
      </c>
      <c r="EP35" s="76">
        <f t="shared" ref="EP35:EY44" si="394">(IF($AU35&lt;=EP$7,VLOOKUP($AD35,$Z$5:$AL$6,3,FALSE),0)+IF($AY35&lt;=EP$7,VLOOKUP($AD35,$Z$5:$AL$6,5,FALSE),0)+IF($BC35&lt;=EP$7,VLOOKUP($AD35,$Z$5:$AL$6,7,FALSE),0)+IF($BG35&lt;=EP$7,VLOOKUP($AD35,$Z$5:$AL$6,9,FALSE),0)+IF($BO35&lt;=EP$7,VLOOKUP($AD35,$Z$5:$AL$6,11,FALSE),0))*$AM35</f>
        <v>56.70000000000001</v>
      </c>
      <c r="EQ35" s="76">
        <f t="shared" si="394"/>
        <v>56.70000000000001</v>
      </c>
      <c r="ER35" s="76">
        <f t="shared" si="394"/>
        <v>56.70000000000001</v>
      </c>
      <c r="ES35" s="76">
        <f t="shared" si="394"/>
        <v>56.70000000000001</v>
      </c>
      <c r="ET35" s="76">
        <f t="shared" si="394"/>
        <v>56.70000000000001</v>
      </c>
      <c r="EU35" s="76">
        <f t="shared" si="394"/>
        <v>56.70000000000001</v>
      </c>
      <c r="EV35" s="76">
        <f t="shared" si="394"/>
        <v>56.70000000000001</v>
      </c>
      <c r="EW35" s="76">
        <f t="shared" si="394"/>
        <v>56.70000000000001</v>
      </c>
      <c r="EX35" s="76">
        <f t="shared" si="394"/>
        <v>56.70000000000001</v>
      </c>
      <c r="EY35" s="76">
        <f t="shared" si="394"/>
        <v>56.70000000000001</v>
      </c>
      <c r="EZ35" s="76">
        <f t="shared" ref="EZ35:FI44" si="395">(IF($AU35&lt;=EZ$7,VLOOKUP($AD35,$Z$5:$AL$6,3,FALSE),0)+IF($AY35&lt;=EZ$7,VLOOKUP($AD35,$Z$5:$AL$6,5,FALSE),0)+IF($BC35&lt;=EZ$7,VLOOKUP($AD35,$Z$5:$AL$6,7,FALSE),0)+IF($BG35&lt;=EZ$7,VLOOKUP($AD35,$Z$5:$AL$6,9,FALSE),0)+IF($BO35&lt;=EZ$7,VLOOKUP($AD35,$Z$5:$AL$6,11,FALSE),0))*$AM35</f>
        <v>56.70000000000001</v>
      </c>
      <c r="FA35" s="76">
        <f t="shared" si="395"/>
        <v>56.70000000000001</v>
      </c>
      <c r="FB35" s="76">
        <f t="shared" si="395"/>
        <v>56.70000000000001</v>
      </c>
      <c r="FC35" s="76">
        <f t="shared" si="395"/>
        <v>56.70000000000001</v>
      </c>
      <c r="FD35" s="76">
        <f t="shared" si="395"/>
        <v>56.70000000000001</v>
      </c>
      <c r="FE35" s="76">
        <f t="shared" si="395"/>
        <v>56.70000000000001</v>
      </c>
      <c r="FF35" s="76">
        <f t="shared" si="395"/>
        <v>56.70000000000001</v>
      </c>
      <c r="FG35" s="76">
        <f t="shared" si="395"/>
        <v>56.70000000000001</v>
      </c>
      <c r="FH35" s="76">
        <f t="shared" si="395"/>
        <v>56.70000000000001</v>
      </c>
      <c r="FI35" s="76">
        <f t="shared" si="395"/>
        <v>56.70000000000001</v>
      </c>
      <c r="FJ35" s="76">
        <f t="shared" ref="FJ35:FU44" si="396">(IF($AU35&lt;=FJ$7,VLOOKUP($AD35,$Z$5:$AL$6,3,FALSE),0)+IF($AY35&lt;=FJ$7,VLOOKUP($AD35,$Z$5:$AL$6,5,FALSE),0)+IF($BC35&lt;=FJ$7,VLOOKUP($AD35,$Z$5:$AL$6,7,FALSE),0)+IF($BG35&lt;=FJ$7,VLOOKUP($AD35,$Z$5:$AL$6,9,FALSE),0)+IF($BO35&lt;=FJ$7,VLOOKUP($AD35,$Z$5:$AL$6,11,FALSE),0))*$AM35</f>
        <v>56.70000000000001</v>
      </c>
      <c r="FK35" s="76">
        <f t="shared" si="396"/>
        <v>56.70000000000001</v>
      </c>
      <c r="FL35" s="76">
        <f t="shared" si="396"/>
        <v>56.70000000000001</v>
      </c>
      <c r="FM35" s="76">
        <f t="shared" si="396"/>
        <v>56.70000000000001</v>
      </c>
      <c r="FN35" s="76">
        <f t="shared" si="396"/>
        <v>56.70000000000001</v>
      </c>
      <c r="FO35" s="76">
        <f t="shared" si="396"/>
        <v>56.70000000000001</v>
      </c>
      <c r="FP35" s="76">
        <f t="shared" si="396"/>
        <v>56.70000000000001</v>
      </c>
      <c r="FQ35" s="76">
        <f t="shared" si="396"/>
        <v>56.70000000000001</v>
      </c>
      <c r="FR35" s="76">
        <f t="shared" si="396"/>
        <v>56.70000000000001</v>
      </c>
      <c r="FS35" s="76">
        <f t="shared" si="396"/>
        <v>56.70000000000001</v>
      </c>
      <c r="FT35" s="76">
        <f t="shared" si="396"/>
        <v>56.70000000000001</v>
      </c>
      <c r="FU35" s="76">
        <f t="shared" si="396"/>
        <v>56.70000000000001</v>
      </c>
      <c r="FV35" s="79">
        <f t="shared" si="73"/>
        <v>-6.2999999999999901</v>
      </c>
      <c r="FX35" s="76">
        <f t="shared" ref="FX35:GG44" si="397">(IF($AV35&lt;=FX$7,VLOOKUP($AD35,$Z$5:$AL$6,3,FALSE),0)+IF($AZ35&lt;=FX$7,VLOOKUP($AD35,$Z$5:$AL$6,5,FALSE),0)+IF($BD35&lt;=FX$7,VLOOKUP($AD35,$Z$5:$AL$6,7,FALSE),0)+IF($BH35&lt;=FX$7,VLOOKUP($AD35,$Z$5:$AL$6,9,FALSE),0)+IF($BP35&lt;=FX$7,VLOOKUP($AD35,$Z$5:$AL$6,11,FALSE),0))*$AM35</f>
        <v>0</v>
      </c>
      <c r="FY35" s="76">
        <f t="shared" si="397"/>
        <v>0</v>
      </c>
      <c r="FZ35" s="76">
        <f t="shared" si="397"/>
        <v>0</v>
      </c>
      <c r="GA35" s="76">
        <f t="shared" si="397"/>
        <v>0</v>
      </c>
      <c r="GB35" s="76">
        <f t="shared" si="397"/>
        <v>0</v>
      </c>
      <c r="GC35" s="76">
        <f t="shared" si="397"/>
        <v>0</v>
      </c>
      <c r="GD35" s="76">
        <f t="shared" si="397"/>
        <v>0</v>
      </c>
      <c r="GE35" s="76">
        <f t="shared" si="397"/>
        <v>0</v>
      </c>
      <c r="GF35" s="76">
        <f t="shared" si="397"/>
        <v>0</v>
      </c>
      <c r="GG35" s="76">
        <f t="shared" si="397"/>
        <v>0</v>
      </c>
      <c r="GH35" s="76">
        <f t="shared" ref="GH35:GQ44" si="398">(IF($AV35&lt;=GH$7,VLOOKUP($AD35,$Z$5:$AL$6,3,FALSE),0)+IF($AZ35&lt;=GH$7,VLOOKUP($AD35,$Z$5:$AL$6,5,FALSE),0)+IF($BD35&lt;=GH$7,VLOOKUP($AD35,$Z$5:$AL$6,7,FALSE),0)+IF($BH35&lt;=GH$7,VLOOKUP($AD35,$Z$5:$AL$6,9,FALSE),0)+IF($BP35&lt;=GH$7,VLOOKUP($AD35,$Z$5:$AL$6,11,FALSE),0))*$AM35</f>
        <v>0</v>
      </c>
      <c r="GI35" s="76">
        <f t="shared" si="398"/>
        <v>0</v>
      </c>
      <c r="GJ35" s="76">
        <f t="shared" si="398"/>
        <v>0</v>
      </c>
      <c r="GK35" s="76">
        <f t="shared" si="398"/>
        <v>0</v>
      </c>
      <c r="GL35" s="76">
        <f t="shared" si="398"/>
        <v>0</v>
      </c>
      <c r="GM35" s="76">
        <f t="shared" si="398"/>
        <v>0</v>
      </c>
      <c r="GN35" s="76">
        <f t="shared" si="398"/>
        <v>0</v>
      </c>
      <c r="GO35" s="76">
        <f t="shared" si="398"/>
        <v>0</v>
      </c>
      <c r="GP35" s="76">
        <f t="shared" si="398"/>
        <v>0</v>
      </c>
      <c r="GQ35" s="76">
        <f t="shared" si="398"/>
        <v>0</v>
      </c>
      <c r="GR35" s="76">
        <f t="shared" ref="GR35:HA44" si="399">(IF($AV35&lt;=GR$7,VLOOKUP($AD35,$Z$5:$AL$6,3,FALSE),0)+IF($AZ35&lt;=GR$7,VLOOKUP($AD35,$Z$5:$AL$6,5,FALSE),0)+IF($BD35&lt;=GR$7,VLOOKUP($AD35,$Z$5:$AL$6,7,FALSE),0)+IF($BH35&lt;=GR$7,VLOOKUP($AD35,$Z$5:$AL$6,9,FALSE),0)+IF($BP35&lt;=GR$7,VLOOKUP($AD35,$Z$5:$AL$6,11,FALSE),0))*$AM35</f>
        <v>0</v>
      </c>
      <c r="GS35" s="76">
        <f t="shared" si="399"/>
        <v>0</v>
      </c>
      <c r="GT35" s="76">
        <f t="shared" si="399"/>
        <v>0</v>
      </c>
      <c r="GU35" s="76">
        <f t="shared" si="399"/>
        <v>0</v>
      </c>
      <c r="GV35" s="76">
        <f t="shared" si="399"/>
        <v>0</v>
      </c>
      <c r="GW35" s="76">
        <f t="shared" si="399"/>
        <v>0</v>
      </c>
      <c r="GX35" s="76">
        <f t="shared" si="399"/>
        <v>0</v>
      </c>
      <c r="GY35" s="76">
        <f t="shared" si="399"/>
        <v>0</v>
      </c>
      <c r="GZ35" s="76">
        <f t="shared" si="399"/>
        <v>0</v>
      </c>
      <c r="HA35" s="76">
        <f t="shared" si="399"/>
        <v>0</v>
      </c>
      <c r="HB35" s="76">
        <f t="shared" ref="HB35:HK44" si="400">(IF($AV35&lt;=HB$7,VLOOKUP($AD35,$Z$5:$AL$6,3,FALSE),0)+IF($AZ35&lt;=HB$7,VLOOKUP($AD35,$Z$5:$AL$6,5,FALSE),0)+IF($BD35&lt;=HB$7,VLOOKUP($AD35,$Z$5:$AL$6,7,FALSE),0)+IF($BH35&lt;=HB$7,VLOOKUP($AD35,$Z$5:$AL$6,9,FALSE),0)+IF($BP35&lt;=HB$7,VLOOKUP($AD35,$Z$5:$AL$6,11,FALSE),0))*$AM35</f>
        <v>0</v>
      </c>
      <c r="HC35" s="76">
        <f t="shared" si="400"/>
        <v>0</v>
      </c>
      <c r="HD35" s="76">
        <f t="shared" si="400"/>
        <v>0</v>
      </c>
      <c r="HE35" s="76">
        <f t="shared" si="400"/>
        <v>0</v>
      </c>
      <c r="HF35" s="76">
        <f t="shared" si="400"/>
        <v>0</v>
      </c>
      <c r="HG35" s="76">
        <f t="shared" si="400"/>
        <v>0</v>
      </c>
      <c r="HH35" s="76">
        <f t="shared" si="400"/>
        <v>0</v>
      </c>
      <c r="HI35" s="76">
        <f t="shared" si="400"/>
        <v>0</v>
      </c>
      <c r="HJ35" s="76">
        <f t="shared" si="400"/>
        <v>0</v>
      </c>
      <c r="HK35" s="76">
        <f t="shared" si="400"/>
        <v>0</v>
      </c>
      <c r="HL35" s="76">
        <f t="shared" ref="HL35:HW44" si="401">(IF($AV35&lt;=HL$7,VLOOKUP($AD35,$Z$5:$AL$6,3,FALSE),0)+IF($AZ35&lt;=HL$7,VLOOKUP($AD35,$Z$5:$AL$6,5,FALSE),0)+IF($BD35&lt;=HL$7,VLOOKUP($AD35,$Z$5:$AL$6,7,FALSE),0)+IF($BH35&lt;=HL$7,VLOOKUP($AD35,$Z$5:$AL$6,9,FALSE),0)+IF($BP35&lt;=HL$7,VLOOKUP($AD35,$Z$5:$AL$6,11,FALSE),0))*$AM35</f>
        <v>0</v>
      </c>
      <c r="HM35" s="76">
        <f t="shared" si="401"/>
        <v>0</v>
      </c>
      <c r="HN35" s="76">
        <f t="shared" si="401"/>
        <v>0</v>
      </c>
      <c r="HO35" s="76">
        <f t="shared" si="401"/>
        <v>0</v>
      </c>
      <c r="HP35" s="76">
        <f t="shared" si="401"/>
        <v>0</v>
      </c>
      <c r="HQ35" s="76">
        <f t="shared" si="401"/>
        <v>0</v>
      </c>
      <c r="HR35" s="76">
        <f t="shared" si="401"/>
        <v>0</v>
      </c>
      <c r="HS35" s="76">
        <f t="shared" si="401"/>
        <v>0</v>
      </c>
      <c r="HT35" s="76">
        <f t="shared" si="401"/>
        <v>0</v>
      </c>
      <c r="HU35" s="76">
        <f t="shared" si="401"/>
        <v>0</v>
      </c>
      <c r="HV35" s="76">
        <f t="shared" si="401"/>
        <v>0</v>
      </c>
      <c r="HW35" s="76">
        <f t="shared" si="401"/>
        <v>0</v>
      </c>
      <c r="HX35" s="79">
        <f t="shared" si="124"/>
        <v>0</v>
      </c>
    </row>
    <row r="36" spans="1:232" ht="30" outlineLevel="1">
      <c r="A36" s="39" t="str">
        <f t="shared" si="231"/>
        <v/>
      </c>
      <c r="B36" s="199"/>
      <c r="C36" s="42"/>
      <c r="D36" s="204"/>
      <c r="E36" s="204"/>
      <c r="F36" s="204"/>
      <c r="G36" s="204"/>
      <c r="H36" s="204"/>
      <c r="I36" s="32"/>
      <c r="J36" s="32"/>
      <c r="K36" s="32"/>
      <c r="L36" s="32"/>
      <c r="M36" s="175" t="s">
        <v>234</v>
      </c>
      <c r="N36" s="32"/>
      <c r="O36" s="32"/>
      <c r="P36" s="32"/>
      <c r="Q36" s="32"/>
      <c r="R36" s="32"/>
      <c r="S36" s="32"/>
      <c r="T36" s="32"/>
      <c r="U36" s="32"/>
      <c r="V36" s="32" t="s">
        <v>25</v>
      </c>
      <c r="W36" s="32"/>
      <c r="X36" s="32"/>
      <c r="Y36" s="32"/>
      <c r="Z36" s="174"/>
      <c r="AA36" s="208" t="s">
        <v>51</v>
      </c>
      <c r="AB36" s="178">
        <v>44469</v>
      </c>
      <c r="AC36" s="178">
        <v>44503</v>
      </c>
      <c r="AD36" s="179" t="s">
        <v>132</v>
      </c>
      <c r="AE36" s="185">
        <v>11.944444444444445</v>
      </c>
      <c r="AF36" s="185">
        <v>11.944444444444445</v>
      </c>
      <c r="AG36" s="185">
        <v>11.944444444444445</v>
      </c>
      <c r="AH36" s="185">
        <v>35.833333333333336</v>
      </c>
      <c r="AI36" s="185">
        <v>35.833333333333336</v>
      </c>
      <c r="AJ36" s="185">
        <v>35.833333333333336</v>
      </c>
      <c r="AK36" s="185">
        <v>35.833333333333336</v>
      </c>
      <c r="AL36" s="185">
        <v>35.833333333333336</v>
      </c>
      <c r="AM36" s="186">
        <f t="shared" si="252"/>
        <v>215.00000000000003</v>
      </c>
      <c r="AN36" s="28">
        <f t="shared" si="361"/>
        <v>43.000000000000007</v>
      </c>
      <c r="AO36" s="28">
        <f t="shared" si="382"/>
        <v>0</v>
      </c>
      <c r="AP36" s="118">
        <f t="shared" si="362"/>
        <v>0.2</v>
      </c>
      <c r="AQ36" s="29">
        <f t="shared" si="380"/>
        <v>0</v>
      </c>
      <c r="AR36" s="43">
        <f t="shared" si="363"/>
        <v>-0.2</v>
      </c>
      <c r="AS36" s="46" t="s">
        <v>115</v>
      </c>
      <c r="AT36" s="30">
        <f t="shared" si="381"/>
        <v>44469</v>
      </c>
      <c r="AU36" s="30">
        <v>44392</v>
      </c>
      <c r="AV36" s="47" t="s">
        <v>140</v>
      </c>
      <c r="AW36" s="49" t="s">
        <v>182</v>
      </c>
      <c r="AX36" s="30">
        <v>44377</v>
      </c>
      <c r="AY36" s="30">
        <v>44392</v>
      </c>
      <c r="AZ36" s="47" t="s">
        <v>140</v>
      </c>
      <c r="BA36" s="172" t="s">
        <v>116</v>
      </c>
      <c r="BB36" s="30">
        <v>44438</v>
      </c>
      <c r="BC36" s="30">
        <f t="shared" si="383"/>
        <v>44438</v>
      </c>
      <c r="BD36" s="47" t="s">
        <v>140</v>
      </c>
      <c r="BE36" s="172" t="s">
        <v>122</v>
      </c>
      <c r="BF36" s="30">
        <v>44438</v>
      </c>
      <c r="BG36" s="30">
        <f t="shared" si="384"/>
        <v>44438</v>
      </c>
      <c r="BH36" s="47" t="s">
        <v>140</v>
      </c>
      <c r="BI36" s="172" t="s">
        <v>123</v>
      </c>
      <c r="BJ36" s="30">
        <v>44438</v>
      </c>
      <c r="BK36" s="30">
        <f t="shared" si="385"/>
        <v>44438</v>
      </c>
      <c r="BL36" s="47" t="s">
        <v>140</v>
      </c>
      <c r="BM36" s="172" t="s">
        <v>185</v>
      </c>
      <c r="BN36" s="30">
        <v>44469</v>
      </c>
      <c r="BO36" s="30">
        <f t="shared" si="386"/>
        <v>44469</v>
      </c>
      <c r="BP36" s="47" t="s">
        <v>140</v>
      </c>
      <c r="BR36" s="5">
        <f t="shared" si="127"/>
        <v>24</v>
      </c>
      <c r="BS36" s="76">
        <f t="shared" si="387"/>
        <v>0</v>
      </c>
      <c r="BT36" s="76">
        <f t="shared" si="387"/>
        <v>0</v>
      </c>
      <c r="BU36" s="76">
        <f t="shared" si="387"/>
        <v>0</v>
      </c>
      <c r="BV36" s="76">
        <f t="shared" si="387"/>
        <v>0</v>
      </c>
      <c r="BW36" s="76">
        <f t="shared" si="387"/>
        <v>43.000000000000007</v>
      </c>
      <c r="BX36" s="76">
        <f t="shared" si="387"/>
        <v>43.000000000000007</v>
      </c>
      <c r="BY36" s="76">
        <f t="shared" si="387"/>
        <v>43.000000000000007</v>
      </c>
      <c r="BZ36" s="76">
        <f t="shared" si="387"/>
        <v>43.000000000000007</v>
      </c>
      <c r="CA36" s="76">
        <f t="shared" si="387"/>
        <v>43.000000000000007</v>
      </c>
      <c r="CB36" s="76">
        <f t="shared" si="387"/>
        <v>43.000000000000007</v>
      </c>
      <c r="CC36" s="76">
        <f t="shared" si="388"/>
        <v>43.000000000000007</v>
      </c>
      <c r="CD36" s="76">
        <f t="shared" si="388"/>
        <v>43.000000000000007</v>
      </c>
      <c r="CE36" s="76">
        <f t="shared" si="388"/>
        <v>43.000000000000007</v>
      </c>
      <c r="CF36" s="76">
        <f t="shared" si="388"/>
        <v>118.25000000000003</v>
      </c>
      <c r="CG36" s="76">
        <f t="shared" si="388"/>
        <v>118.25000000000003</v>
      </c>
      <c r="CH36" s="76">
        <f t="shared" si="388"/>
        <v>118.25000000000003</v>
      </c>
      <c r="CI36" s="76">
        <f t="shared" si="388"/>
        <v>118.25000000000003</v>
      </c>
      <c r="CJ36" s="76">
        <f t="shared" si="388"/>
        <v>193.50000000000006</v>
      </c>
      <c r="CK36" s="76">
        <f t="shared" si="388"/>
        <v>193.50000000000006</v>
      </c>
      <c r="CL36" s="76">
        <f t="shared" si="388"/>
        <v>193.50000000000006</v>
      </c>
      <c r="CM36" s="76">
        <f t="shared" si="389"/>
        <v>193.50000000000006</v>
      </c>
      <c r="CN36" s="76">
        <f t="shared" si="389"/>
        <v>193.50000000000006</v>
      </c>
      <c r="CO36" s="76">
        <f t="shared" si="389"/>
        <v>193.50000000000006</v>
      </c>
      <c r="CP36" s="76">
        <f t="shared" si="389"/>
        <v>193.50000000000006</v>
      </c>
      <c r="CQ36" s="76">
        <f t="shared" si="389"/>
        <v>193.50000000000006</v>
      </c>
      <c r="CR36" s="76">
        <f t="shared" si="389"/>
        <v>193.50000000000006</v>
      </c>
      <c r="CS36" s="76">
        <f t="shared" si="389"/>
        <v>193.50000000000006</v>
      </c>
      <c r="CT36" s="76">
        <f t="shared" si="389"/>
        <v>193.50000000000006</v>
      </c>
      <c r="CU36" s="76">
        <f t="shared" si="389"/>
        <v>193.50000000000006</v>
      </c>
      <c r="CV36" s="76">
        <f t="shared" si="389"/>
        <v>193.50000000000006</v>
      </c>
      <c r="CW36" s="76">
        <f t="shared" si="390"/>
        <v>193.50000000000006</v>
      </c>
      <c r="CX36" s="76">
        <f t="shared" si="390"/>
        <v>193.50000000000006</v>
      </c>
      <c r="CY36" s="76">
        <f t="shared" si="390"/>
        <v>193.50000000000006</v>
      </c>
      <c r="CZ36" s="76">
        <f t="shared" si="390"/>
        <v>193.50000000000006</v>
      </c>
      <c r="DA36" s="76">
        <f t="shared" si="390"/>
        <v>193.50000000000006</v>
      </c>
      <c r="DB36" s="76">
        <f t="shared" si="390"/>
        <v>193.50000000000006</v>
      </c>
      <c r="DC36" s="76">
        <f t="shared" si="390"/>
        <v>193.50000000000006</v>
      </c>
      <c r="DD36" s="76">
        <f t="shared" si="390"/>
        <v>193.50000000000006</v>
      </c>
      <c r="DE36" s="76">
        <f t="shared" si="390"/>
        <v>193.50000000000006</v>
      </c>
      <c r="DF36" s="76">
        <f t="shared" si="390"/>
        <v>193.50000000000006</v>
      </c>
      <c r="DG36" s="76">
        <f t="shared" si="391"/>
        <v>193.50000000000006</v>
      </c>
      <c r="DH36" s="76">
        <f t="shared" si="391"/>
        <v>193.50000000000006</v>
      </c>
      <c r="DI36" s="76">
        <f t="shared" si="391"/>
        <v>193.50000000000006</v>
      </c>
      <c r="DJ36" s="76">
        <f t="shared" si="391"/>
        <v>193.50000000000006</v>
      </c>
      <c r="DK36" s="76">
        <f t="shared" si="391"/>
        <v>193.50000000000006</v>
      </c>
      <c r="DL36" s="76">
        <f t="shared" si="391"/>
        <v>193.50000000000006</v>
      </c>
      <c r="DM36" s="76">
        <f t="shared" si="391"/>
        <v>193.50000000000006</v>
      </c>
      <c r="DN36" s="76">
        <f t="shared" si="391"/>
        <v>193.50000000000006</v>
      </c>
      <c r="DO36" s="76">
        <f t="shared" si="391"/>
        <v>193.50000000000006</v>
      </c>
      <c r="DP36" s="76">
        <f t="shared" si="391"/>
        <v>193.50000000000006</v>
      </c>
      <c r="DQ36" s="76">
        <f t="shared" si="391"/>
        <v>193.50000000000006</v>
      </c>
      <c r="DR36" s="76">
        <f t="shared" si="391"/>
        <v>193.50000000000006</v>
      </c>
      <c r="DS36" s="79">
        <f t="shared" si="22"/>
        <v>-21.499999999999972</v>
      </c>
      <c r="DV36" s="76">
        <f t="shared" si="392"/>
        <v>0</v>
      </c>
      <c r="DW36" s="76">
        <f t="shared" si="392"/>
        <v>0</v>
      </c>
      <c r="DX36" s="76">
        <f t="shared" si="392"/>
        <v>0</v>
      </c>
      <c r="DY36" s="76">
        <f t="shared" si="392"/>
        <v>0</v>
      </c>
      <c r="DZ36" s="76">
        <f t="shared" si="392"/>
        <v>0</v>
      </c>
      <c r="EA36" s="76">
        <f t="shared" si="392"/>
        <v>0</v>
      </c>
      <c r="EB36" s="76">
        <f t="shared" si="392"/>
        <v>86.000000000000014</v>
      </c>
      <c r="EC36" s="76">
        <f t="shared" si="392"/>
        <v>86.000000000000014</v>
      </c>
      <c r="ED36" s="76">
        <f t="shared" si="392"/>
        <v>86.000000000000014</v>
      </c>
      <c r="EE36" s="76">
        <f t="shared" si="392"/>
        <v>86.000000000000014</v>
      </c>
      <c r="EF36" s="76">
        <f t="shared" si="393"/>
        <v>86.000000000000014</v>
      </c>
      <c r="EG36" s="76">
        <f t="shared" si="393"/>
        <v>86.000000000000014</v>
      </c>
      <c r="EH36" s="76">
        <f t="shared" si="393"/>
        <v>86.000000000000014</v>
      </c>
      <c r="EI36" s="76">
        <f t="shared" si="393"/>
        <v>161.25000000000006</v>
      </c>
      <c r="EJ36" s="76">
        <f t="shared" si="393"/>
        <v>161.25000000000006</v>
      </c>
      <c r="EK36" s="76">
        <f t="shared" si="393"/>
        <v>161.25000000000006</v>
      </c>
      <c r="EL36" s="76">
        <f t="shared" si="393"/>
        <v>161.25000000000006</v>
      </c>
      <c r="EM36" s="76">
        <f t="shared" si="393"/>
        <v>193.50000000000006</v>
      </c>
      <c r="EN36" s="76">
        <f t="shared" si="393"/>
        <v>193.50000000000006</v>
      </c>
      <c r="EO36" s="76">
        <f t="shared" si="393"/>
        <v>193.50000000000006</v>
      </c>
      <c r="EP36" s="76">
        <f t="shared" si="394"/>
        <v>193.50000000000006</v>
      </c>
      <c r="EQ36" s="76">
        <f t="shared" si="394"/>
        <v>193.50000000000006</v>
      </c>
      <c r="ER36" s="76">
        <f t="shared" si="394"/>
        <v>193.50000000000006</v>
      </c>
      <c r="ES36" s="76">
        <f t="shared" si="394"/>
        <v>193.50000000000006</v>
      </c>
      <c r="ET36" s="76">
        <f t="shared" si="394"/>
        <v>193.50000000000006</v>
      </c>
      <c r="EU36" s="76">
        <f t="shared" si="394"/>
        <v>193.50000000000006</v>
      </c>
      <c r="EV36" s="76">
        <f t="shared" si="394"/>
        <v>193.50000000000006</v>
      </c>
      <c r="EW36" s="76">
        <f t="shared" si="394"/>
        <v>193.50000000000006</v>
      </c>
      <c r="EX36" s="76">
        <f t="shared" si="394"/>
        <v>193.50000000000006</v>
      </c>
      <c r="EY36" s="76">
        <f t="shared" si="394"/>
        <v>193.50000000000006</v>
      </c>
      <c r="EZ36" s="76">
        <f t="shared" si="395"/>
        <v>193.50000000000006</v>
      </c>
      <c r="FA36" s="76">
        <f t="shared" si="395"/>
        <v>193.50000000000006</v>
      </c>
      <c r="FB36" s="76">
        <f t="shared" si="395"/>
        <v>193.50000000000006</v>
      </c>
      <c r="FC36" s="76">
        <f t="shared" si="395"/>
        <v>193.50000000000006</v>
      </c>
      <c r="FD36" s="76">
        <f t="shared" si="395"/>
        <v>193.50000000000006</v>
      </c>
      <c r="FE36" s="76">
        <f t="shared" si="395"/>
        <v>193.50000000000006</v>
      </c>
      <c r="FF36" s="76">
        <f t="shared" si="395"/>
        <v>193.50000000000006</v>
      </c>
      <c r="FG36" s="76">
        <f t="shared" si="395"/>
        <v>193.50000000000006</v>
      </c>
      <c r="FH36" s="76">
        <f t="shared" si="395"/>
        <v>193.50000000000006</v>
      </c>
      <c r="FI36" s="76">
        <f t="shared" si="395"/>
        <v>193.50000000000006</v>
      </c>
      <c r="FJ36" s="76">
        <f t="shared" si="396"/>
        <v>193.50000000000006</v>
      </c>
      <c r="FK36" s="76">
        <f t="shared" si="396"/>
        <v>193.50000000000006</v>
      </c>
      <c r="FL36" s="76">
        <f t="shared" si="396"/>
        <v>193.50000000000006</v>
      </c>
      <c r="FM36" s="76">
        <f t="shared" si="396"/>
        <v>193.50000000000006</v>
      </c>
      <c r="FN36" s="76">
        <f t="shared" si="396"/>
        <v>193.50000000000006</v>
      </c>
      <c r="FO36" s="76">
        <f t="shared" si="396"/>
        <v>193.50000000000006</v>
      </c>
      <c r="FP36" s="76">
        <f t="shared" si="396"/>
        <v>193.50000000000006</v>
      </c>
      <c r="FQ36" s="76">
        <f t="shared" si="396"/>
        <v>193.50000000000006</v>
      </c>
      <c r="FR36" s="76">
        <f t="shared" si="396"/>
        <v>193.50000000000006</v>
      </c>
      <c r="FS36" s="76">
        <f t="shared" si="396"/>
        <v>193.50000000000006</v>
      </c>
      <c r="FT36" s="76">
        <f t="shared" si="396"/>
        <v>193.50000000000006</v>
      </c>
      <c r="FU36" s="76">
        <f t="shared" si="396"/>
        <v>193.50000000000006</v>
      </c>
      <c r="FV36" s="79">
        <f t="shared" si="73"/>
        <v>-21.499999999999972</v>
      </c>
      <c r="FX36" s="76">
        <f t="shared" si="397"/>
        <v>0</v>
      </c>
      <c r="FY36" s="76">
        <f t="shared" si="397"/>
        <v>0</v>
      </c>
      <c r="FZ36" s="76">
        <f t="shared" si="397"/>
        <v>0</v>
      </c>
      <c r="GA36" s="76">
        <f t="shared" si="397"/>
        <v>0</v>
      </c>
      <c r="GB36" s="76">
        <f t="shared" si="397"/>
        <v>0</v>
      </c>
      <c r="GC36" s="76">
        <f t="shared" si="397"/>
        <v>0</v>
      </c>
      <c r="GD36" s="76">
        <f t="shared" si="397"/>
        <v>0</v>
      </c>
      <c r="GE36" s="76">
        <f t="shared" si="397"/>
        <v>0</v>
      </c>
      <c r="GF36" s="76">
        <f t="shared" si="397"/>
        <v>0</v>
      </c>
      <c r="GG36" s="76">
        <f t="shared" si="397"/>
        <v>0</v>
      </c>
      <c r="GH36" s="76">
        <f t="shared" si="398"/>
        <v>0</v>
      </c>
      <c r="GI36" s="76">
        <f t="shared" si="398"/>
        <v>0</v>
      </c>
      <c r="GJ36" s="76">
        <f t="shared" si="398"/>
        <v>0</v>
      </c>
      <c r="GK36" s="76">
        <f t="shared" si="398"/>
        <v>0</v>
      </c>
      <c r="GL36" s="76">
        <f t="shared" si="398"/>
        <v>0</v>
      </c>
      <c r="GM36" s="76">
        <f t="shared" si="398"/>
        <v>0</v>
      </c>
      <c r="GN36" s="76">
        <f t="shared" si="398"/>
        <v>0</v>
      </c>
      <c r="GO36" s="76">
        <f t="shared" si="398"/>
        <v>0</v>
      </c>
      <c r="GP36" s="76">
        <f t="shared" si="398"/>
        <v>0</v>
      </c>
      <c r="GQ36" s="76">
        <f t="shared" si="398"/>
        <v>0</v>
      </c>
      <c r="GR36" s="76">
        <f t="shared" si="399"/>
        <v>0</v>
      </c>
      <c r="GS36" s="76">
        <f t="shared" si="399"/>
        <v>0</v>
      </c>
      <c r="GT36" s="76">
        <f t="shared" si="399"/>
        <v>0</v>
      </c>
      <c r="GU36" s="76">
        <f t="shared" si="399"/>
        <v>0</v>
      </c>
      <c r="GV36" s="76">
        <f t="shared" si="399"/>
        <v>0</v>
      </c>
      <c r="GW36" s="76">
        <f t="shared" si="399"/>
        <v>0</v>
      </c>
      <c r="GX36" s="76">
        <f t="shared" si="399"/>
        <v>0</v>
      </c>
      <c r="GY36" s="76">
        <f t="shared" si="399"/>
        <v>0</v>
      </c>
      <c r="GZ36" s="76">
        <f t="shared" si="399"/>
        <v>0</v>
      </c>
      <c r="HA36" s="76">
        <f t="shared" si="399"/>
        <v>0</v>
      </c>
      <c r="HB36" s="76">
        <f t="shared" si="400"/>
        <v>0</v>
      </c>
      <c r="HC36" s="76">
        <f t="shared" si="400"/>
        <v>0</v>
      </c>
      <c r="HD36" s="76">
        <f t="shared" si="400"/>
        <v>0</v>
      </c>
      <c r="HE36" s="76">
        <f t="shared" si="400"/>
        <v>0</v>
      </c>
      <c r="HF36" s="76">
        <f t="shared" si="400"/>
        <v>0</v>
      </c>
      <c r="HG36" s="76">
        <f t="shared" si="400"/>
        <v>0</v>
      </c>
      <c r="HH36" s="76">
        <f t="shared" si="400"/>
        <v>0</v>
      </c>
      <c r="HI36" s="76">
        <f t="shared" si="400"/>
        <v>0</v>
      </c>
      <c r="HJ36" s="76">
        <f t="shared" si="400"/>
        <v>0</v>
      </c>
      <c r="HK36" s="76">
        <f t="shared" si="400"/>
        <v>0</v>
      </c>
      <c r="HL36" s="76">
        <f t="shared" si="401"/>
        <v>0</v>
      </c>
      <c r="HM36" s="76">
        <f t="shared" si="401"/>
        <v>0</v>
      </c>
      <c r="HN36" s="76">
        <f t="shared" si="401"/>
        <v>0</v>
      </c>
      <c r="HO36" s="76">
        <f t="shared" si="401"/>
        <v>0</v>
      </c>
      <c r="HP36" s="76">
        <f t="shared" si="401"/>
        <v>0</v>
      </c>
      <c r="HQ36" s="76">
        <f t="shared" si="401"/>
        <v>0</v>
      </c>
      <c r="HR36" s="76">
        <f t="shared" si="401"/>
        <v>0</v>
      </c>
      <c r="HS36" s="76">
        <f t="shared" si="401"/>
        <v>0</v>
      </c>
      <c r="HT36" s="76">
        <f t="shared" si="401"/>
        <v>0</v>
      </c>
      <c r="HU36" s="76">
        <f t="shared" si="401"/>
        <v>0</v>
      </c>
      <c r="HV36" s="76">
        <f t="shared" si="401"/>
        <v>0</v>
      </c>
      <c r="HW36" s="76">
        <f t="shared" si="401"/>
        <v>0</v>
      </c>
      <c r="HX36" s="79">
        <f t="shared" si="124"/>
        <v>0</v>
      </c>
    </row>
    <row r="37" spans="1:232" ht="30" outlineLevel="1">
      <c r="A37" s="39" t="str">
        <f t="shared" si="231"/>
        <v/>
      </c>
      <c r="B37" s="199"/>
      <c r="C37" s="42"/>
      <c r="D37" s="204"/>
      <c r="E37" s="204"/>
      <c r="F37" s="204"/>
      <c r="G37" s="204"/>
      <c r="H37" s="204"/>
      <c r="I37" s="32"/>
      <c r="J37" s="32"/>
      <c r="K37" s="32"/>
      <c r="L37" s="32"/>
      <c r="M37" s="175" t="s">
        <v>235</v>
      </c>
      <c r="N37" s="32"/>
      <c r="O37" s="32"/>
      <c r="P37" s="32"/>
      <c r="Q37" s="32"/>
      <c r="R37" s="32"/>
      <c r="S37" s="32"/>
      <c r="T37" s="32"/>
      <c r="U37" s="32"/>
      <c r="V37" s="32" t="s">
        <v>26</v>
      </c>
      <c r="W37" s="32"/>
      <c r="X37" s="32"/>
      <c r="Y37" s="32"/>
      <c r="Z37" s="174"/>
      <c r="AA37" s="208" t="s">
        <v>58</v>
      </c>
      <c r="AB37" s="178">
        <v>44469</v>
      </c>
      <c r="AC37" s="178">
        <v>44503</v>
      </c>
      <c r="AD37" s="179" t="s">
        <v>132</v>
      </c>
      <c r="AE37" s="185">
        <v>9.1666666666666661</v>
      </c>
      <c r="AF37" s="185">
        <v>9.1666666666666661</v>
      </c>
      <c r="AG37" s="185">
        <v>9.1666666666666661</v>
      </c>
      <c r="AH37" s="185">
        <v>27.5</v>
      </c>
      <c r="AI37" s="185">
        <v>27.5</v>
      </c>
      <c r="AJ37" s="185">
        <v>27.5</v>
      </c>
      <c r="AK37" s="185">
        <v>27.5</v>
      </c>
      <c r="AL37" s="185">
        <v>27.5</v>
      </c>
      <c r="AM37" s="186">
        <f t="shared" si="252"/>
        <v>165</v>
      </c>
      <c r="AN37" s="28">
        <f t="shared" si="361"/>
        <v>33</v>
      </c>
      <c r="AO37" s="28">
        <f t="shared" si="382"/>
        <v>0</v>
      </c>
      <c r="AP37" s="118">
        <f t="shared" si="362"/>
        <v>0.2</v>
      </c>
      <c r="AQ37" s="29">
        <f t="shared" si="380"/>
        <v>0</v>
      </c>
      <c r="AR37" s="43">
        <f t="shared" si="363"/>
        <v>-0.2</v>
      </c>
      <c r="AS37" s="46" t="s">
        <v>115</v>
      </c>
      <c r="AT37" s="30">
        <f t="shared" si="381"/>
        <v>44469</v>
      </c>
      <c r="AU37" s="30">
        <v>44392</v>
      </c>
      <c r="AV37" s="47" t="s">
        <v>140</v>
      </c>
      <c r="AW37" s="49" t="s">
        <v>182</v>
      </c>
      <c r="AX37" s="30">
        <v>44377</v>
      </c>
      <c r="AY37" s="30">
        <v>44392</v>
      </c>
      <c r="AZ37" s="47" t="s">
        <v>140</v>
      </c>
      <c r="BA37" s="172" t="s">
        <v>116</v>
      </c>
      <c r="BB37" s="30">
        <v>44438</v>
      </c>
      <c r="BC37" s="30">
        <f t="shared" si="383"/>
        <v>44438</v>
      </c>
      <c r="BD37" s="47" t="s">
        <v>140</v>
      </c>
      <c r="BE37" s="172" t="s">
        <v>122</v>
      </c>
      <c r="BF37" s="30">
        <v>44438</v>
      </c>
      <c r="BG37" s="30">
        <f t="shared" si="384"/>
        <v>44438</v>
      </c>
      <c r="BH37" s="47" t="s">
        <v>140</v>
      </c>
      <c r="BI37" s="172" t="s">
        <v>123</v>
      </c>
      <c r="BJ37" s="30">
        <v>44438</v>
      </c>
      <c r="BK37" s="30">
        <f t="shared" si="385"/>
        <v>44438</v>
      </c>
      <c r="BL37" s="47" t="s">
        <v>140</v>
      </c>
      <c r="BM37" s="172" t="s">
        <v>185</v>
      </c>
      <c r="BN37" s="30">
        <v>44469</v>
      </c>
      <c r="BO37" s="30">
        <f t="shared" si="386"/>
        <v>44469</v>
      </c>
      <c r="BP37" s="47" t="s">
        <v>140</v>
      </c>
      <c r="BR37" s="5">
        <f t="shared" si="127"/>
        <v>25</v>
      </c>
      <c r="BS37" s="76">
        <f t="shared" si="387"/>
        <v>0</v>
      </c>
      <c r="BT37" s="76">
        <f t="shared" si="387"/>
        <v>0</v>
      </c>
      <c r="BU37" s="76">
        <f t="shared" si="387"/>
        <v>0</v>
      </c>
      <c r="BV37" s="76">
        <f t="shared" si="387"/>
        <v>0</v>
      </c>
      <c r="BW37" s="76">
        <f t="shared" si="387"/>
        <v>33</v>
      </c>
      <c r="BX37" s="76">
        <f t="shared" si="387"/>
        <v>33</v>
      </c>
      <c r="BY37" s="76">
        <f t="shared" si="387"/>
        <v>33</v>
      </c>
      <c r="BZ37" s="76">
        <f t="shared" si="387"/>
        <v>33</v>
      </c>
      <c r="CA37" s="76">
        <f t="shared" si="387"/>
        <v>33</v>
      </c>
      <c r="CB37" s="76">
        <f t="shared" si="387"/>
        <v>33</v>
      </c>
      <c r="CC37" s="76">
        <f t="shared" si="388"/>
        <v>33</v>
      </c>
      <c r="CD37" s="76">
        <f t="shared" si="388"/>
        <v>33</v>
      </c>
      <c r="CE37" s="76">
        <f t="shared" si="388"/>
        <v>33</v>
      </c>
      <c r="CF37" s="76">
        <f t="shared" si="388"/>
        <v>90.750000000000014</v>
      </c>
      <c r="CG37" s="76">
        <f t="shared" si="388"/>
        <v>90.750000000000014</v>
      </c>
      <c r="CH37" s="76">
        <f t="shared" si="388"/>
        <v>90.750000000000014</v>
      </c>
      <c r="CI37" s="76">
        <f t="shared" si="388"/>
        <v>90.750000000000014</v>
      </c>
      <c r="CJ37" s="76">
        <f t="shared" si="388"/>
        <v>148.50000000000003</v>
      </c>
      <c r="CK37" s="76">
        <f t="shared" si="388"/>
        <v>148.50000000000003</v>
      </c>
      <c r="CL37" s="76">
        <f t="shared" si="388"/>
        <v>148.50000000000003</v>
      </c>
      <c r="CM37" s="76">
        <f t="shared" si="389"/>
        <v>148.50000000000003</v>
      </c>
      <c r="CN37" s="76">
        <f t="shared" si="389"/>
        <v>148.50000000000003</v>
      </c>
      <c r="CO37" s="76">
        <f t="shared" si="389"/>
        <v>148.50000000000003</v>
      </c>
      <c r="CP37" s="76">
        <f t="shared" si="389"/>
        <v>148.50000000000003</v>
      </c>
      <c r="CQ37" s="76">
        <f t="shared" si="389"/>
        <v>148.50000000000003</v>
      </c>
      <c r="CR37" s="76">
        <f t="shared" si="389"/>
        <v>148.50000000000003</v>
      </c>
      <c r="CS37" s="76">
        <f t="shared" si="389"/>
        <v>148.50000000000003</v>
      </c>
      <c r="CT37" s="76">
        <f t="shared" si="389"/>
        <v>148.50000000000003</v>
      </c>
      <c r="CU37" s="76">
        <f t="shared" si="389"/>
        <v>148.50000000000003</v>
      </c>
      <c r="CV37" s="76">
        <f t="shared" si="389"/>
        <v>148.50000000000003</v>
      </c>
      <c r="CW37" s="76">
        <f t="shared" si="390"/>
        <v>148.50000000000003</v>
      </c>
      <c r="CX37" s="76">
        <f t="shared" si="390"/>
        <v>148.50000000000003</v>
      </c>
      <c r="CY37" s="76">
        <f t="shared" si="390"/>
        <v>148.50000000000003</v>
      </c>
      <c r="CZ37" s="76">
        <f t="shared" si="390"/>
        <v>148.50000000000003</v>
      </c>
      <c r="DA37" s="76">
        <f t="shared" si="390"/>
        <v>148.50000000000003</v>
      </c>
      <c r="DB37" s="76">
        <f t="shared" si="390"/>
        <v>148.50000000000003</v>
      </c>
      <c r="DC37" s="76">
        <f t="shared" si="390"/>
        <v>148.50000000000003</v>
      </c>
      <c r="DD37" s="76">
        <f t="shared" si="390"/>
        <v>148.50000000000003</v>
      </c>
      <c r="DE37" s="76">
        <f t="shared" si="390"/>
        <v>148.50000000000003</v>
      </c>
      <c r="DF37" s="76">
        <f t="shared" si="390"/>
        <v>148.50000000000003</v>
      </c>
      <c r="DG37" s="76">
        <f t="shared" si="391"/>
        <v>148.50000000000003</v>
      </c>
      <c r="DH37" s="76">
        <f t="shared" si="391"/>
        <v>148.50000000000003</v>
      </c>
      <c r="DI37" s="76">
        <f t="shared" si="391"/>
        <v>148.50000000000003</v>
      </c>
      <c r="DJ37" s="76">
        <f t="shared" si="391"/>
        <v>148.50000000000003</v>
      </c>
      <c r="DK37" s="76">
        <f t="shared" si="391"/>
        <v>148.50000000000003</v>
      </c>
      <c r="DL37" s="76">
        <f t="shared" si="391"/>
        <v>148.50000000000003</v>
      </c>
      <c r="DM37" s="76">
        <f t="shared" si="391"/>
        <v>148.50000000000003</v>
      </c>
      <c r="DN37" s="76">
        <f t="shared" si="391"/>
        <v>148.50000000000003</v>
      </c>
      <c r="DO37" s="76">
        <f t="shared" si="391"/>
        <v>148.50000000000003</v>
      </c>
      <c r="DP37" s="76">
        <f t="shared" si="391"/>
        <v>148.50000000000003</v>
      </c>
      <c r="DQ37" s="76">
        <f t="shared" si="391"/>
        <v>148.50000000000003</v>
      </c>
      <c r="DR37" s="76">
        <f t="shared" si="391"/>
        <v>148.50000000000003</v>
      </c>
      <c r="DS37" s="79">
        <f t="shared" si="22"/>
        <v>-16.499999999999972</v>
      </c>
      <c r="DV37" s="76">
        <f t="shared" si="392"/>
        <v>0</v>
      </c>
      <c r="DW37" s="76">
        <f t="shared" si="392"/>
        <v>0</v>
      </c>
      <c r="DX37" s="76">
        <f t="shared" si="392"/>
        <v>0</v>
      </c>
      <c r="DY37" s="76">
        <f t="shared" si="392"/>
        <v>0</v>
      </c>
      <c r="DZ37" s="76">
        <f t="shared" si="392"/>
        <v>0</v>
      </c>
      <c r="EA37" s="76">
        <f t="shared" si="392"/>
        <v>0</v>
      </c>
      <c r="EB37" s="76">
        <f t="shared" si="392"/>
        <v>66</v>
      </c>
      <c r="EC37" s="76">
        <f t="shared" si="392"/>
        <v>66</v>
      </c>
      <c r="ED37" s="76">
        <f t="shared" si="392"/>
        <v>66</v>
      </c>
      <c r="EE37" s="76">
        <f t="shared" si="392"/>
        <v>66</v>
      </c>
      <c r="EF37" s="76">
        <f t="shared" si="393"/>
        <v>66</v>
      </c>
      <c r="EG37" s="76">
        <f t="shared" si="393"/>
        <v>66</v>
      </c>
      <c r="EH37" s="76">
        <f t="shared" si="393"/>
        <v>66</v>
      </c>
      <c r="EI37" s="76">
        <f t="shared" si="393"/>
        <v>123.75000000000001</v>
      </c>
      <c r="EJ37" s="76">
        <f t="shared" si="393"/>
        <v>123.75000000000001</v>
      </c>
      <c r="EK37" s="76">
        <f t="shared" si="393"/>
        <v>123.75000000000001</v>
      </c>
      <c r="EL37" s="76">
        <f t="shared" si="393"/>
        <v>123.75000000000001</v>
      </c>
      <c r="EM37" s="76">
        <f t="shared" si="393"/>
        <v>148.50000000000003</v>
      </c>
      <c r="EN37" s="76">
        <f t="shared" si="393"/>
        <v>148.50000000000003</v>
      </c>
      <c r="EO37" s="76">
        <f t="shared" si="393"/>
        <v>148.50000000000003</v>
      </c>
      <c r="EP37" s="76">
        <f t="shared" si="394"/>
        <v>148.50000000000003</v>
      </c>
      <c r="EQ37" s="76">
        <f t="shared" si="394"/>
        <v>148.50000000000003</v>
      </c>
      <c r="ER37" s="76">
        <f t="shared" si="394"/>
        <v>148.50000000000003</v>
      </c>
      <c r="ES37" s="76">
        <f t="shared" si="394"/>
        <v>148.50000000000003</v>
      </c>
      <c r="ET37" s="76">
        <f t="shared" si="394"/>
        <v>148.50000000000003</v>
      </c>
      <c r="EU37" s="76">
        <f t="shared" si="394"/>
        <v>148.50000000000003</v>
      </c>
      <c r="EV37" s="76">
        <f t="shared" si="394"/>
        <v>148.50000000000003</v>
      </c>
      <c r="EW37" s="76">
        <f t="shared" si="394"/>
        <v>148.50000000000003</v>
      </c>
      <c r="EX37" s="76">
        <f t="shared" si="394"/>
        <v>148.50000000000003</v>
      </c>
      <c r="EY37" s="76">
        <f t="shared" si="394"/>
        <v>148.50000000000003</v>
      </c>
      <c r="EZ37" s="76">
        <f t="shared" si="395"/>
        <v>148.50000000000003</v>
      </c>
      <c r="FA37" s="76">
        <f t="shared" si="395"/>
        <v>148.50000000000003</v>
      </c>
      <c r="FB37" s="76">
        <f t="shared" si="395"/>
        <v>148.50000000000003</v>
      </c>
      <c r="FC37" s="76">
        <f t="shared" si="395"/>
        <v>148.50000000000003</v>
      </c>
      <c r="FD37" s="76">
        <f t="shared" si="395"/>
        <v>148.50000000000003</v>
      </c>
      <c r="FE37" s="76">
        <f t="shared" si="395"/>
        <v>148.50000000000003</v>
      </c>
      <c r="FF37" s="76">
        <f t="shared" si="395"/>
        <v>148.50000000000003</v>
      </c>
      <c r="FG37" s="76">
        <f t="shared" si="395"/>
        <v>148.50000000000003</v>
      </c>
      <c r="FH37" s="76">
        <f t="shared" si="395"/>
        <v>148.50000000000003</v>
      </c>
      <c r="FI37" s="76">
        <f t="shared" si="395"/>
        <v>148.50000000000003</v>
      </c>
      <c r="FJ37" s="76">
        <f t="shared" si="396"/>
        <v>148.50000000000003</v>
      </c>
      <c r="FK37" s="76">
        <f t="shared" si="396"/>
        <v>148.50000000000003</v>
      </c>
      <c r="FL37" s="76">
        <f t="shared" si="396"/>
        <v>148.50000000000003</v>
      </c>
      <c r="FM37" s="76">
        <f t="shared" si="396"/>
        <v>148.50000000000003</v>
      </c>
      <c r="FN37" s="76">
        <f t="shared" si="396"/>
        <v>148.50000000000003</v>
      </c>
      <c r="FO37" s="76">
        <f t="shared" si="396"/>
        <v>148.50000000000003</v>
      </c>
      <c r="FP37" s="76">
        <f t="shared" si="396"/>
        <v>148.50000000000003</v>
      </c>
      <c r="FQ37" s="76">
        <f t="shared" si="396"/>
        <v>148.50000000000003</v>
      </c>
      <c r="FR37" s="76">
        <f t="shared" si="396"/>
        <v>148.50000000000003</v>
      </c>
      <c r="FS37" s="76">
        <f t="shared" si="396"/>
        <v>148.50000000000003</v>
      </c>
      <c r="FT37" s="76">
        <f t="shared" si="396"/>
        <v>148.50000000000003</v>
      </c>
      <c r="FU37" s="76">
        <f t="shared" si="396"/>
        <v>148.50000000000003</v>
      </c>
      <c r="FV37" s="79">
        <f t="shared" si="73"/>
        <v>-16.499999999999972</v>
      </c>
      <c r="FX37" s="76">
        <f t="shared" si="397"/>
        <v>0</v>
      </c>
      <c r="FY37" s="76">
        <f t="shared" si="397"/>
        <v>0</v>
      </c>
      <c r="FZ37" s="76">
        <f t="shared" si="397"/>
        <v>0</v>
      </c>
      <c r="GA37" s="76">
        <f t="shared" si="397"/>
        <v>0</v>
      </c>
      <c r="GB37" s="76">
        <f t="shared" si="397"/>
        <v>0</v>
      </c>
      <c r="GC37" s="76">
        <f t="shared" si="397"/>
        <v>0</v>
      </c>
      <c r="GD37" s="76">
        <f t="shared" si="397"/>
        <v>0</v>
      </c>
      <c r="GE37" s="76">
        <f t="shared" si="397"/>
        <v>0</v>
      </c>
      <c r="GF37" s="76">
        <f t="shared" si="397"/>
        <v>0</v>
      </c>
      <c r="GG37" s="76">
        <f t="shared" si="397"/>
        <v>0</v>
      </c>
      <c r="GH37" s="76">
        <f t="shared" si="398"/>
        <v>0</v>
      </c>
      <c r="GI37" s="76">
        <f t="shared" si="398"/>
        <v>0</v>
      </c>
      <c r="GJ37" s="76">
        <f t="shared" si="398"/>
        <v>0</v>
      </c>
      <c r="GK37" s="76">
        <f t="shared" si="398"/>
        <v>0</v>
      </c>
      <c r="GL37" s="76">
        <f t="shared" si="398"/>
        <v>0</v>
      </c>
      <c r="GM37" s="76">
        <f t="shared" si="398"/>
        <v>0</v>
      </c>
      <c r="GN37" s="76">
        <f t="shared" si="398"/>
        <v>0</v>
      </c>
      <c r="GO37" s="76">
        <f t="shared" si="398"/>
        <v>0</v>
      </c>
      <c r="GP37" s="76">
        <f t="shared" si="398"/>
        <v>0</v>
      </c>
      <c r="GQ37" s="76">
        <f t="shared" si="398"/>
        <v>0</v>
      </c>
      <c r="GR37" s="76">
        <f t="shared" si="399"/>
        <v>0</v>
      </c>
      <c r="GS37" s="76">
        <f t="shared" si="399"/>
        <v>0</v>
      </c>
      <c r="GT37" s="76">
        <f t="shared" si="399"/>
        <v>0</v>
      </c>
      <c r="GU37" s="76">
        <f t="shared" si="399"/>
        <v>0</v>
      </c>
      <c r="GV37" s="76">
        <f t="shared" si="399"/>
        <v>0</v>
      </c>
      <c r="GW37" s="76">
        <f t="shared" si="399"/>
        <v>0</v>
      </c>
      <c r="GX37" s="76">
        <f t="shared" si="399"/>
        <v>0</v>
      </c>
      <c r="GY37" s="76">
        <f t="shared" si="399"/>
        <v>0</v>
      </c>
      <c r="GZ37" s="76">
        <f t="shared" si="399"/>
        <v>0</v>
      </c>
      <c r="HA37" s="76">
        <f t="shared" si="399"/>
        <v>0</v>
      </c>
      <c r="HB37" s="76">
        <f t="shared" si="400"/>
        <v>0</v>
      </c>
      <c r="HC37" s="76">
        <f t="shared" si="400"/>
        <v>0</v>
      </c>
      <c r="HD37" s="76">
        <f t="shared" si="400"/>
        <v>0</v>
      </c>
      <c r="HE37" s="76">
        <f t="shared" si="400"/>
        <v>0</v>
      </c>
      <c r="HF37" s="76">
        <f t="shared" si="400"/>
        <v>0</v>
      </c>
      <c r="HG37" s="76">
        <f t="shared" si="400"/>
        <v>0</v>
      </c>
      <c r="HH37" s="76">
        <f t="shared" si="400"/>
        <v>0</v>
      </c>
      <c r="HI37" s="76">
        <f t="shared" si="400"/>
        <v>0</v>
      </c>
      <c r="HJ37" s="76">
        <f t="shared" si="400"/>
        <v>0</v>
      </c>
      <c r="HK37" s="76">
        <f t="shared" si="400"/>
        <v>0</v>
      </c>
      <c r="HL37" s="76">
        <f t="shared" si="401"/>
        <v>0</v>
      </c>
      <c r="HM37" s="76">
        <f t="shared" si="401"/>
        <v>0</v>
      </c>
      <c r="HN37" s="76">
        <f t="shared" si="401"/>
        <v>0</v>
      </c>
      <c r="HO37" s="76">
        <f t="shared" si="401"/>
        <v>0</v>
      </c>
      <c r="HP37" s="76">
        <f t="shared" si="401"/>
        <v>0</v>
      </c>
      <c r="HQ37" s="76">
        <f t="shared" si="401"/>
        <v>0</v>
      </c>
      <c r="HR37" s="76">
        <f t="shared" si="401"/>
        <v>0</v>
      </c>
      <c r="HS37" s="76">
        <f t="shared" si="401"/>
        <v>0</v>
      </c>
      <c r="HT37" s="76">
        <f t="shared" si="401"/>
        <v>0</v>
      </c>
      <c r="HU37" s="76">
        <f t="shared" si="401"/>
        <v>0</v>
      </c>
      <c r="HV37" s="76">
        <f t="shared" si="401"/>
        <v>0</v>
      </c>
      <c r="HW37" s="76">
        <f t="shared" si="401"/>
        <v>0</v>
      </c>
      <c r="HX37" s="79">
        <f t="shared" si="124"/>
        <v>0</v>
      </c>
    </row>
    <row r="38" spans="1:232" ht="30" outlineLevel="1">
      <c r="A38" s="39" t="str">
        <f t="shared" si="231"/>
        <v/>
      </c>
      <c r="B38" s="199"/>
      <c r="C38" s="42"/>
      <c r="D38" s="204"/>
      <c r="E38" s="204"/>
      <c r="F38" s="204"/>
      <c r="G38" s="204"/>
      <c r="H38" s="204"/>
      <c r="I38" s="32"/>
      <c r="J38" s="32"/>
      <c r="K38" s="32"/>
      <c r="L38" s="32"/>
      <c r="M38" s="175" t="s">
        <v>236</v>
      </c>
      <c r="N38" s="32"/>
      <c r="O38" s="32"/>
      <c r="P38" s="32"/>
      <c r="Q38" s="32"/>
      <c r="R38" s="32"/>
      <c r="S38" s="32"/>
      <c r="T38" s="32"/>
      <c r="U38" s="32"/>
      <c r="V38" s="32" t="s">
        <v>26</v>
      </c>
      <c r="W38" s="32"/>
      <c r="X38" s="32"/>
      <c r="Y38" s="32"/>
      <c r="Z38" s="174"/>
      <c r="AA38" s="208" t="s">
        <v>48</v>
      </c>
      <c r="AB38" s="178">
        <v>44469</v>
      </c>
      <c r="AC38" s="178">
        <v>44503</v>
      </c>
      <c r="AD38" s="179" t="s">
        <v>132</v>
      </c>
      <c r="AE38" s="185">
        <v>10</v>
      </c>
      <c r="AF38" s="185">
        <v>10</v>
      </c>
      <c r="AG38" s="185">
        <v>10</v>
      </c>
      <c r="AH38" s="185">
        <v>30</v>
      </c>
      <c r="AI38" s="185">
        <v>30</v>
      </c>
      <c r="AJ38" s="185">
        <v>30</v>
      </c>
      <c r="AK38" s="185">
        <v>30</v>
      </c>
      <c r="AL38" s="185">
        <v>30</v>
      </c>
      <c r="AM38" s="186">
        <f t="shared" si="252"/>
        <v>180</v>
      </c>
      <c r="AN38" s="28">
        <f t="shared" si="361"/>
        <v>36</v>
      </c>
      <c r="AO38" s="28">
        <f t="shared" si="382"/>
        <v>0</v>
      </c>
      <c r="AP38" s="118">
        <f t="shared" si="362"/>
        <v>0.2</v>
      </c>
      <c r="AQ38" s="29">
        <f t="shared" si="380"/>
        <v>0</v>
      </c>
      <c r="AR38" s="43">
        <f t="shared" si="363"/>
        <v>-0.2</v>
      </c>
      <c r="AS38" s="46" t="s">
        <v>115</v>
      </c>
      <c r="AT38" s="30">
        <f t="shared" si="381"/>
        <v>44469</v>
      </c>
      <c r="AU38" s="30">
        <v>44392</v>
      </c>
      <c r="AV38" s="47" t="s">
        <v>140</v>
      </c>
      <c r="AW38" s="49" t="s">
        <v>182</v>
      </c>
      <c r="AX38" s="30">
        <v>44377</v>
      </c>
      <c r="AY38" s="30">
        <v>44392</v>
      </c>
      <c r="AZ38" s="47" t="s">
        <v>140</v>
      </c>
      <c r="BA38" s="172" t="s">
        <v>116</v>
      </c>
      <c r="BB38" s="30">
        <v>44438</v>
      </c>
      <c r="BC38" s="30">
        <f t="shared" si="383"/>
        <v>44438</v>
      </c>
      <c r="BD38" s="47" t="s">
        <v>140</v>
      </c>
      <c r="BE38" s="172" t="s">
        <v>122</v>
      </c>
      <c r="BF38" s="30">
        <v>44438</v>
      </c>
      <c r="BG38" s="30">
        <f t="shared" si="384"/>
        <v>44438</v>
      </c>
      <c r="BH38" s="47" t="s">
        <v>140</v>
      </c>
      <c r="BI38" s="172" t="s">
        <v>123</v>
      </c>
      <c r="BJ38" s="30">
        <v>44438</v>
      </c>
      <c r="BK38" s="30">
        <f t="shared" si="385"/>
        <v>44438</v>
      </c>
      <c r="BL38" s="47" t="s">
        <v>140</v>
      </c>
      <c r="BM38" s="172" t="s">
        <v>185</v>
      </c>
      <c r="BN38" s="30">
        <v>44469</v>
      </c>
      <c r="BO38" s="30">
        <f t="shared" si="386"/>
        <v>44469</v>
      </c>
      <c r="BP38" s="47" t="s">
        <v>140</v>
      </c>
      <c r="BR38" s="5">
        <f t="shared" si="127"/>
        <v>26</v>
      </c>
      <c r="BS38" s="76">
        <f t="shared" si="387"/>
        <v>0</v>
      </c>
      <c r="BT38" s="76">
        <f t="shared" si="387"/>
        <v>0</v>
      </c>
      <c r="BU38" s="76">
        <f t="shared" si="387"/>
        <v>0</v>
      </c>
      <c r="BV38" s="76">
        <f t="shared" si="387"/>
        <v>0</v>
      </c>
      <c r="BW38" s="76">
        <f t="shared" si="387"/>
        <v>36</v>
      </c>
      <c r="BX38" s="76">
        <f t="shared" si="387"/>
        <v>36</v>
      </c>
      <c r="BY38" s="76">
        <f t="shared" si="387"/>
        <v>36</v>
      </c>
      <c r="BZ38" s="76">
        <f t="shared" si="387"/>
        <v>36</v>
      </c>
      <c r="CA38" s="76">
        <f t="shared" si="387"/>
        <v>36</v>
      </c>
      <c r="CB38" s="76">
        <f t="shared" si="387"/>
        <v>36</v>
      </c>
      <c r="CC38" s="76">
        <f t="shared" si="388"/>
        <v>36</v>
      </c>
      <c r="CD38" s="76">
        <f t="shared" si="388"/>
        <v>36</v>
      </c>
      <c r="CE38" s="76">
        <f t="shared" si="388"/>
        <v>36</v>
      </c>
      <c r="CF38" s="76">
        <f t="shared" si="388"/>
        <v>99.000000000000014</v>
      </c>
      <c r="CG38" s="76">
        <f t="shared" si="388"/>
        <v>99.000000000000014</v>
      </c>
      <c r="CH38" s="76">
        <f t="shared" si="388"/>
        <v>99.000000000000014</v>
      </c>
      <c r="CI38" s="76">
        <f t="shared" si="388"/>
        <v>99.000000000000014</v>
      </c>
      <c r="CJ38" s="76">
        <f t="shared" si="388"/>
        <v>162.00000000000003</v>
      </c>
      <c r="CK38" s="76">
        <f t="shared" si="388"/>
        <v>162.00000000000003</v>
      </c>
      <c r="CL38" s="76">
        <f t="shared" si="388"/>
        <v>162.00000000000003</v>
      </c>
      <c r="CM38" s="76">
        <f t="shared" si="389"/>
        <v>162.00000000000003</v>
      </c>
      <c r="CN38" s="76">
        <f t="shared" si="389"/>
        <v>162.00000000000003</v>
      </c>
      <c r="CO38" s="76">
        <f t="shared" si="389"/>
        <v>162.00000000000003</v>
      </c>
      <c r="CP38" s="76">
        <f t="shared" si="389"/>
        <v>162.00000000000003</v>
      </c>
      <c r="CQ38" s="76">
        <f t="shared" si="389"/>
        <v>162.00000000000003</v>
      </c>
      <c r="CR38" s="76">
        <f t="shared" si="389"/>
        <v>162.00000000000003</v>
      </c>
      <c r="CS38" s="76">
        <f t="shared" si="389"/>
        <v>162.00000000000003</v>
      </c>
      <c r="CT38" s="76">
        <f t="shared" si="389"/>
        <v>162.00000000000003</v>
      </c>
      <c r="CU38" s="76">
        <f t="shared" si="389"/>
        <v>162.00000000000003</v>
      </c>
      <c r="CV38" s="76">
        <f t="shared" si="389"/>
        <v>162.00000000000003</v>
      </c>
      <c r="CW38" s="76">
        <f t="shared" si="390"/>
        <v>162.00000000000003</v>
      </c>
      <c r="CX38" s="76">
        <f t="shared" si="390"/>
        <v>162.00000000000003</v>
      </c>
      <c r="CY38" s="76">
        <f t="shared" si="390"/>
        <v>162.00000000000003</v>
      </c>
      <c r="CZ38" s="76">
        <f t="shared" si="390"/>
        <v>162.00000000000003</v>
      </c>
      <c r="DA38" s="76">
        <f t="shared" si="390"/>
        <v>162.00000000000003</v>
      </c>
      <c r="DB38" s="76">
        <f t="shared" si="390"/>
        <v>162.00000000000003</v>
      </c>
      <c r="DC38" s="76">
        <f t="shared" si="390"/>
        <v>162.00000000000003</v>
      </c>
      <c r="DD38" s="76">
        <f t="shared" si="390"/>
        <v>162.00000000000003</v>
      </c>
      <c r="DE38" s="76">
        <f t="shared" si="390"/>
        <v>162.00000000000003</v>
      </c>
      <c r="DF38" s="76">
        <f t="shared" si="390"/>
        <v>162.00000000000003</v>
      </c>
      <c r="DG38" s="76">
        <f t="shared" si="391"/>
        <v>162.00000000000003</v>
      </c>
      <c r="DH38" s="76">
        <f t="shared" si="391"/>
        <v>162.00000000000003</v>
      </c>
      <c r="DI38" s="76">
        <f t="shared" si="391"/>
        <v>162.00000000000003</v>
      </c>
      <c r="DJ38" s="76">
        <f t="shared" si="391"/>
        <v>162.00000000000003</v>
      </c>
      <c r="DK38" s="76">
        <f t="shared" si="391"/>
        <v>162.00000000000003</v>
      </c>
      <c r="DL38" s="76">
        <f t="shared" si="391"/>
        <v>162.00000000000003</v>
      </c>
      <c r="DM38" s="76">
        <f t="shared" si="391"/>
        <v>162.00000000000003</v>
      </c>
      <c r="DN38" s="76">
        <f t="shared" si="391"/>
        <v>162.00000000000003</v>
      </c>
      <c r="DO38" s="76">
        <f t="shared" si="391"/>
        <v>162.00000000000003</v>
      </c>
      <c r="DP38" s="76">
        <f t="shared" si="391"/>
        <v>162.00000000000003</v>
      </c>
      <c r="DQ38" s="76">
        <f t="shared" si="391"/>
        <v>162.00000000000003</v>
      </c>
      <c r="DR38" s="76">
        <f t="shared" si="391"/>
        <v>162.00000000000003</v>
      </c>
      <c r="DS38" s="79">
        <f t="shared" si="22"/>
        <v>-17.999999999999972</v>
      </c>
      <c r="DV38" s="76">
        <f t="shared" si="392"/>
        <v>0</v>
      </c>
      <c r="DW38" s="76">
        <f t="shared" si="392"/>
        <v>0</v>
      </c>
      <c r="DX38" s="76">
        <f t="shared" si="392"/>
        <v>0</v>
      </c>
      <c r="DY38" s="76">
        <f t="shared" si="392"/>
        <v>0</v>
      </c>
      <c r="DZ38" s="76">
        <f t="shared" si="392"/>
        <v>0</v>
      </c>
      <c r="EA38" s="76">
        <f t="shared" si="392"/>
        <v>0</v>
      </c>
      <c r="EB38" s="76">
        <f t="shared" si="392"/>
        <v>72</v>
      </c>
      <c r="EC38" s="76">
        <f t="shared" si="392"/>
        <v>72</v>
      </c>
      <c r="ED38" s="76">
        <f t="shared" si="392"/>
        <v>72</v>
      </c>
      <c r="EE38" s="76">
        <f t="shared" si="392"/>
        <v>72</v>
      </c>
      <c r="EF38" s="76">
        <f t="shared" si="393"/>
        <v>72</v>
      </c>
      <c r="EG38" s="76">
        <f t="shared" si="393"/>
        <v>72</v>
      </c>
      <c r="EH38" s="76">
        <f t="shared" si="393"/>
        <v>72</v>
      </c>
      <c r="EI38" s="76">
        <f t="shared" si="393"/>
        <v>135.00000000000003</v>
      </c>
      <c r="EJ38" s="76">
        <f t="shared" si="393"/>
        <v>135.00000000000003</v>
      </c>
      <c r="EK38" s="76">
        <f t="shared" si="393"/>
        <v>135.00000000000003</v>
      </c>
      <c r="EL38" s="76">
        <f t="shared" si="393"/>
        <v>135.00000000000003</v>
      </c>
      <c r="EM38" s="76">
        <f t="shared" si="393"/>
        <v>162.00000000000003</v>
      </c>
      <c r="EN38" s="76">
        <f t="shared" si="393"/>
        <v>162.00000000000003</v>
      </c>
      <c r="EO38" s="76">
        <f t="shared" si="393"/>
        <v>162.00000000000003</v>
      </c>
      <c r="EP38" s="76">
        <f t="shared" si="394"/>
        <v>162.00000000000003</v>
      </c>
      <c r="EQ38" s="76">
        <f t="shared" si="394"/>
        <v>162.00000000000003</v>
      </c>
      <c r="ER38" s="76">
        <f t="shared" si="394"/>
        <v>162.00000000000003</v>
      </c>
      <c r="ES38" s="76">
        <f t="shared" si="394"/>
        <v>162.00000000000003</v>
      </c>
      <c r="ET38" s="76">
        <f t="shared" si="394"/>
        <v>162.00000000000003</v>
      </c>
      <c r="EU38" s="76">
        <f t="shared" si="394"/>
        <v>162.00000000000003</v>
      </c>
      <c r="EV38" s="76">
        <f t="shared" si="394"/>
        <v>162.00000000000003</v>
      </c>
      <c r="EW38" s="76">
        <f t="shared" si="394"/>
        <v>162.00000000000003</v>
      </c>
      <c r="EX38" s="76">
        <f t="shared" si="394"/>
        <v>162.00000000000003</v>
      </c>
      <c r="EY38" s="76">
        <f t="shared" si="394"/>
        <v>162.00000000000003</v>
      </c>
      <c r="EZ38" s="76">
        <f t="shared" si="395"/>
        <v>162.00000000000003</v>
      </c>
      <c r="FA38" s="76">
        <f t="shared" si="395"/>
        <v>162.00000000000003</v>
      </c>
      <c r="FB38" s="76">
        <f t="shared" si="395"/>
        <v>162.00000000000003</v>
      </c>
      <c r="FC38" s="76">
        <f t="shared" si="395"/>
        <v>162.00000000000003</v>
      </c>
      <c r="FD38" s="76">
        <f t="shared" si="395"/>
        <v>162.00000000000003</v>
      </c>
      <c r="FE38" s="76">
        <f t="shared" si="395"/>
        <v>162.00000000000003</v>
      </c>
      <c r="FF38" s="76">
        <f t="shared" si="395"/>
        <v>162.00000000000003</v>
      </c>
      <c r="FG38" s="76">
        <f t="shared" si="395"/>
        <v>162.00000000000003</v>
      </c>
      <c r="FH38" s="76">
        <f t="shared" si="395"/>
        <v>162.00000000000003</v>
      </c>
      <c r="FI38" s="76">
        <f t="shared" si="395"/>
        <v>162.00000000000003</v>
      </c>
      <c r="FJ38" s="76">
        <f t="shared" si="396"/>
        <v>162.00000000000003</v>
      </c>
      <c r="FK38" s="76">
        <f t="shared" si="396"/>
        <v>162.00000000000003</v>
      </c>
      <c r="FL38" s="76">
        <f t="shared" si="396"/>
        <v>162.00000000000003</v>
      </c>
      <c r="FM38" s="76">
        <f t="shared" si="396"/>
        <v>162.00000000000003</v>
      </c>
      <c r="FN38" s="76">
        <f t="shared" si="396"/>
        <v>162.00000000000003</v>
      </c>
      <c r="FO38" s="76">
        <f t="shared" si="396"/>
        <v>162.00000000000003</v>
      </c>
      <c r="FP38" s="76">
        <f t="shared" si="396"/>
        <v>162.00000000000003</v>
      </c>
      <c r="FQ38" s="76">
        <f t="shared" si="396"/>
        <v>162.00000000000003</v>
      </c>
      <c r="FR38" s="76">
        <f t="shared" si="396"/>
        <v>162.00000000000003</v>
      </c>
      <c r="FS38" s="76">
        <f t="shared" si="396"/>
        <v>162.00000000000003</v>
      </c>
      <c r="FT38" s="76">
        <f t="shared" si="396"/>
        <v>162.00000000000003</v>
      </c>
      <c r="FU38" s="76">
        <f t="shared" si="396"/>
        <v>162.00000000000003</v>
      </c>
      <c r="FV38" s="79">
        <f t="shared" si="73"/>
        <v>-17.999999999999972</v>
      </c>
      <c r="FX38" s="76">
        <f t="shared" si="397"/>
        <v>0</v>
      </c>
      <c r="FY38" s="76">
        <f t="shared" si="397"/>
        <v>0</v>
      </c>
      <c r="FZ38" s="76">
        <f t="shared" si="397"/>
        <v>0</v>
      </c>
      <c r="GA38" s="76">
        <f t="shared" si="397"/>
        <v>0</v>
      </c>
      <c r="GB38" s="76">
        <f t="shared" si="397"/>
        <v>0</v>
      </c>
      <c r="GC38" s="76">
        <f t="shared" si="397"/>
        <v>0</v>
      </c>
      <c r="GD38" s="76">
        <f t="shared" si="397"/>
        <v>0</v>
      </c>
      <c r="GE38" s="76">
        <f t="shared" si="397"/>
        <v>0</v>
      </c>
      <c r="GF38" s="76">
        <f t="shared" si="397"/>
        <v>0</v>
      </c>
      <c r="GG38" s="76">
        <f t="shared" si="397"/>
        <v>0</v>
      </c>
      <c r="GH38" s="76">
        <f t="shared" si="398"/>
        <v>0</v>
      </c>
      <c r="GI38" s="76">
        <f t="shared" si="398"/>
        <v>0</v>
      </c>
      <c r="GJ38" s="76">
        <f t="shared" si="398"/>
        <v>0</v>
      </c>
      <c r="GK38" s="76">
        <f t="shared" si="398"/>
        <v>0</v>
      </c>
      <c r="GL38" s="76">
        <f t="shared" si="398"/>
        <v>0</v>
      </c>
      <c r="GM38" s="76">
        <f t="shared" si="398"/>
        <v>0</v>
      </c>
      <c r="GN38" s="76">
        <f t="shared" si="398"/>
        <v>0</v>
      </c>
      <c r="GO38" s="76">
        <f t="shared" si="398"/>
        <v>0</v>
      </c>
      <c r="GP38" s="76">
        <f t="shared" si="398"/>
        <v>0</v>
      </c>
      <c r="GQ38" s="76">
        <f t="shared" si="398"/>
        <v>0</v>
      </c>
      <c r="GR38" s="76">
        <f t="shared" si="399"/>
        <v>0</v>
      </c>
      <c r="GS38" s="76">
        <f t="shared" si="399"/>
        <v>0</v>
      </c>
      <c r="GT38" s="76">
        <f t="shared" si="399"/>
        <v>0</v>
      </c>
      <c r="GU38" s="76">
        <f t="shared" si="399"/>
        <v>0</v>
      </c>
      <c r="GV38" s="76">
        <f t="shared" si="399"/>
        <v>0</v>
      </c>
      <c r="GW38" s="76">
        <f t="shared" si="399"/>
        <v>0</v>
      </c>
      <c r="GX38" s="76">
        <f t="shared" si="399"/>
        <v>0</v>
      </c>
      <c r="GY38" s="76">
        <f t="shared" si="399"/>
        <v>0</v>
      </c>
      <c r="GZ38" s="76">
        <f t="shared" si="399"/>
        <v>0</v>
      </c>
      <c r="HA38" s="76">
        <f t="shared" si="399"/>
        <v>0</v>
      </c>
      <c r="HB38" s="76">
        <f t="shared" si="400"/>
        <v>0</v>
      </c>
      <c r="HC38" s="76">
        <f t="shared" si="400"/>
        <v>0</v>
      </c>
      <c r="HD38" s="76">
        <f t="shared" si="400"/>
        <v>0</v>
      </c>
      <c r="HE38" s="76">
        <f t="shared" si="400"/>
        <v>0</v>
      </c>
      <c r="HF38" s="76">
        <f t="shared" si="400"/>
        <v>0</v>
      </c>
      <c r="HG38" s="76">
        <f t="shared" si="400"/>
        <v>0</v>
      </c>
      <c r="HH38" s="76">
        <f t="shared" si="400"/>
        <v>0</v>
      </c>
      <c r="HI38" s="76">
        <f t="shared" si="400"/>
        <v>0</v>
      </c>
      <c r="HJ38" s="76">
        <f t="shared" si="400"/>
        <v>0</v>
      </c>
      <c r="HK38" s="76">
        <f t="shared" si="400"/>
        <v>0</v>
      </c>
      <c r="HL38" s="76">
        <f t="shared" si="401"/>
        <v>0</v>
      </c>
      <c r="HM38" s="76">
        <f t="shared" si="401"/>
        <v>0</v>
      </c>
      <c r="HN38" s="76">
        <f t="shared" si="401"/>
        <v>0</v>
      </c>
      <c r="HO38" s="76">
        <f t="shared" si="401"/>
        <v>0</v>
      </c>
      <c r="HP38" s="76">
        <f t="shared" si="401"/>
        <v>0</v>
      </c>
      <c r="HQ38" s="76">
        <f t="shared" si="401"/>
        <v>0</v>
      </c>
      <c r="HR38" s="76">
        <f t="shared" si="401"/>
        <v>0</v>
      </c>
      <c r="HS38" s="76">
        <f t="shared" si="401"/>
        <v>0</v>
      </c>
      <c r="HT38" s="76">
        <f t="shared" si="401"/>
        <v>0</v>
      </c>
      <c r="HU38" s="76">
        <f t="shared" si="401"/>
        <v>0</v>
      </c>
      <c r="HV38" s="76">
        <f t="shared" si="401"/>
        <v>0</v>
      </c>
      <c r="HW38" s="76">
        <f t="shared" si="401"/>
        <v>0</v>
      </c>
      <c r="HX38" s="79">
        <f t="shared" si="124"/>
        <v>0</v>
      </c>
    </row>
    <row r="39" spans="1:232" ht="30" outlineLevel="1">
      <c r="A39" s="39" t="str">
        <f t="shared" si="231"/>
        <v/>
      </c>
      <c r="B39" s="199"/>
      <c r="C39" s="42"/>
      <c r="D39" s="204"/>
      <c r="E39" s="204"/>
      <c r="F39" s="204"/>
      <c r="G39" s="204"/>
      <c r="H39" s="204"/>
      <c r="I39" s="32"/>
      <c r="J39" s="32"/>
      <c r="K39" s="32"/>
      <c r="L39" s="32"/>
      <c r="M39" s="175" t="s">
        <v>237</v>
      </c>
      <c r="N39" s="32"/>
      <c r="O39" s="32"/>
      <c r="P39" s="32"/>
      <c r="Q39" s="32"/>
      <c r="R39" s="32"/>
      <c r="S39" s="32"/>
      <c r="T39" s="32"/>
      <c r="U39" s="32"/>
      <c r="V39" s="32" t="s">
        <v>26</v>
      </c>
      <c r="W39" s="32"/>
      <c r="X39" s="32"/>
      <c r="Y39" s="32"/>
      <c r="Z39" s="174"/>
      <c r="AA39" s="208" t="s">
        <v>52</v>
      </c>
      <c r="AB39" s="178">
        <v>44469</v>
      </c>
      <c r="AC39" s="178">
        <v>44503</v>
      </c>
      <c r="AD39" s="179" t="s">
        <v>132</v>
      </c>
      <c r="AE39" s="185">
        <v>4.666666666666667</v>
      </c>
      <c r="AF39" s="185">
        <v>4.666666666666667</v>
      </c>
      <c r="AG39" s="185">
        <v>4.666666666666667</v>
      </c>
      <c r="AH39" s="185">
        <v>14</v>
      </c>
      <c r="AI39" s="185">
        <v>14</v>
      </c>
      <c r="AJ39" s="185">
        <v>14</v>
      </c>
      <c r="AK39" s="185">
        <v>14</v>
      </c>
      <c r="AL39" s="185">
        <v>14</v>
      </c>
      <c r="AM39" s="186">
        <f t="shared" si="252"/>
        <v>84</v>
      </c>
      <c r="AN39" s="28">
        <f t="shared" si="361"/>
        <v>16.8</v>
      </c>
      <c r="AO39" s="28">
        <f t="shared" si="382"/>
        <v>0</v>
      </c>
      <c r="AP39" s="118">
        <f t="shared" si="362"/>
        <v>0.2</v>
      </c>
      <c r="AQ39" s="29">
        <f t="shared" si="380"/>
        <v>0</v>
      </c>
      <c r="AR39" s="43">
        <f t="shared" si="363"/>
        <v>-0.2</v>
      </c>
      <c r="AS39" s="46" t="s">
        <v>115</v>
      </c>
      <c r="AT39" s="30">
        <f t="shared" si="381"/>
        <v>44469</v>
      </c>
      <c r="AU39" s="30">
        <v>44392</v>
      </c>
      <c r="AV39" s="47" t="s">
        <v>140</v>
      </c>
      <c r="AW39" s="49" t="s">
        <v>182</v>
      </c>
      <c r="AX39" s="30">
        <v>44377</v>
      </c>
      <c r="AY39" s="30">
        <v>44392</v>
      </c>
      <c r="AZ39" s="47" t="s">
        <v>140</v>
      </c>
      <c r="BA39" s="172" t="s">
        <v>116</v>
      </c>
      <c r="BB39" s="30">
        <v>44438</v>
      </c>
      <c r="BC39" s="30">
        <f t="shared" si="383"/>
        <v>44438</v>
      </c>
      <c r="BD39" s="47" t="s">
        <v>140</v>
      </c>
      <c r="BE39" s="172" t="s">
        <v>122</v>
      </c>
      <c r="BF39" s="30">
        <v>44438</v>
      </c>
      <c r="BG39" s="30">
        <f t="shared" si="384"/>
        <v>44438</v>
      </c>
      <c r="BH39" s="47" t="s">
        <v>140</v>
      </c>
      <c r="BI39" s="172" t="s">
        <v>123</v>
      </c>
      <c r="BJ39" s="30">
        <v>44438</v>
      </c>
      <c r="BK39" s="30">
        <f t="shared" si="385"/>
        <v>44438</v>
      </c>
      <c r="BL39" s="47" t="s">
        <v>140</v>
      </c>
      <c r="BM39" s="172" t="s">
        <v>185</v>
      </c>
      <c r="BN39" s="30">
        <v>44469</v>
      </c>
      <c r="BO39" s="30">
        <f t="shared" si="386"/>
        <v>44469</v>
      </c>
      <c r="BP39" s="47" t="s">
        <v>140</v>
      </c>
      <c r="BR39" s="5">
        <f t="shared" si="127"/>
        <v>27</v>
      </c>
      <c r="BS39" s="76">
        <f t="shared" si="387"/>
        <v>0</v>
      </c>
      <c r="BT39" s="76">
        <f t="shared" si="387"/>
        <v>0</v>
      </c>
      <c r="BU39" s="76">
        <f t="shared" si="387"/>
        <v>0</v>
      </c>
      <c r="BV39" s="76">
        <f t="shared" si="387"/>
        <v>0</v>
      </c>
      <c r="BW39" s="76">
        <f t="shared" si="387"/>
        <v>16.8</v>
      </c>
      <c r="BX39" s="76">
        <f t="shared" si="387"/>
        <v>16.8</v>
      </c>
      <c r="BY39" s="76">
        <f t="shared" si="387"/>
        <v>16.8</v>
      </c>
      <c r="BZ39" s="76">
        <f t="shared" si="387"/>
        <v>16.8</v>
      </c>
      <c r="CA39" s="76">
        <f t="shared" si="387"/>
        <v>16.8</v>
      </c>
      <c r="CB39" s="76">
        <f t="shared" si="387"/>
        <v>16.8</v>
      </c>
      <c r="CC39" s="76">
        <f t="shared" si="388"/>
        <v>16.8</v>
      </c>
      <c r="CD39" s="76">
        <f t="shared" si="388"/>
        <v>16.8</v>
      </c>
      <c r="CE39" s="76">
        <f t="shared" si="388"/>
        <v>16.8</v>
      </c>
      <c r="CF39" s="76">
        <f t="shared" si="388"/>
        <v>46.2</v>
      </c>
      <c r="CG39" s="76">
        <f t="shared" si="388"/>
        <v>46.2</v>
      </c>
      <c r="CH39" s="76">
        <f t="shared" si="388"/>
        <v>46.2</v>
      </c>
      <c r="CI39" s="76">
        <f t="shared" si="388"/>
        <v>46.2</v>
      </c>
      <c r="CJ39" s="76">
        <f t="shared" si="388"/>
        <v>75.600000000000009</v>
      </c>
      <c r="CK39" s="76">
        <f t="shared" si="388"/>
        <v>75.600000000000009</v>
      </c>
      <c r="CL39" s="76">
        <f t="shared" si="388"/>
        <v>75.600000000000009</v>
      </c>
      <c r="CM39" s="76">
        <f t="shared" si="389"/>
        <v>75.600000000000009</v>
      </c>
      <c r="CN39" s="76">
        <f t="shared" si="389"/>
        <v>75.600000000000009</v>
      </c>
      <c r="CO39" s="76">
        <f t="shared" si="389"/>
        <v>75.600000000000009</v>
      </c>
      <c r="CP39" s="76">
        <f t="shared" si="389"/>
        <v>75.600000000000009</v>
      </c>
      <c r="CQ39" s="76">
        <f t="shared" si="389"/>
        <v>75.600000000000009</v>
      </c>
      <c r="CR39" s="76">
        <f t="shared" si="389"/>
        <v>75.600000000000009</v>
      </c>
      <c r="CS39" s="76">
        <f t="shared" si="389"/>
        <v>75.600000000000009</v>
      </c>
      <c r="CT39" s="76">
        <f t="shared" si="389"/>
        <v>75.600000000000009</v>
      </c>
      <c r="CU39" s="76">
        <f t="shared" si="389"/>
        <v>75.600000000000009</v>
      </c>
      <c r="CV39" s="76">
        <f t="shared" si="389"/>
        <v>75.600000000000009</v>
      </c>
      <c r="CW39" s="76">
        <f t="shared" si="390"/>
        <v>75.600000000000009</v>
      </c>
      <c r="CX39" s="76">
        <f t="shared" si="390"/>
        <v>75.600000000000009</v>
      </c>
      <c r="CY39" s="76">
        <f t="shared" si="390"/>
        <v>75.600000000000009</v>
      </c>
      <c r="CZ39" s="76">
        <f t="shared" si="390"/>
        <v>75.600000000000009</v>
      </c>
      <c r="DA39" s="76">
        <f t="shared" si="390"/>
        <v>75.600000000000009</v>
      </c>
      <c r="DB39" s="76">
        <f t="shared" si="390"/>
        <v>75.600000000000009</v>
      </c>
      <c r="DC39" s="76">
        <f t="shared" si="390"/>
        <v>75.600000000000009</v>
      </c>
      <c r="DD39" s="76">
        <f t="shared" si="390"/>
        <v>75.600000000000009</v>
      </c>
      <c r="DE39" s="76">
        <f t="shared" si="390"/>
        <v>75.600000000000009</v>
      </c>
      <c r="DF39" s="76">
        <f t="shared" si="390"/>
        <v>75.600000000000009</v>
      </c>
      <c r="DG39" s="76">
        <f t="shared" si="391"/>
        <v>75.600000000000009</v>
      </c>
      <c r="DH39" s="76">
        <f t="shared" si="391"/>
        <v>75.600000000000009</v>
      </c>
      <c r="DI39" s="76">
        <f t="shared" si="391"/>
        <v>75.600000000000009</v>
      </c>
      <c r="DJ39" s="76">
        <f t="shared" si="391"/>
        <v>75.600000000000009</v>
      </c>
      <c r="DK39" s="76">
        <f t="shared" si="391"/>
        <v>75.600000000000009</v>
      </c>
      <c r="DL39" s="76">
        <f t="shared" si="391"/>
        <v>75.600000000000009</v>
      </c>
      <c r="DM39" s="76">
        <f t="shared" si="391"/>
        <v>75.600000000000009</v>
      </c>
      <c r="DN39" s="76">
        <f t="shared" si="391"/>
        <v>75.600000000000009</v>
      </c>
      <c r="DO39" s="76">
        <f t="shared" si="391"/>
        <v>75.600000000000009</v>
      </c>
      <c r="DP39" s="76">
        <f t="shared" si="391"/>
        <v>75.600000000000009</v>
      </c>
      <c r="DQ39" s="76">
        <f t="shared" si="391"/>
        <v>75.600000000000009</v>
      </c>
      <c r="DR39" s="76">
        <f t="shared" si="391"/>
        <v>75.600000000000009</v>
      </c>
      <c r="DS39" s="79">
        <f t="shared" si="22"/>
        <v>-8.3999999999999915</v>
      </c>
      <c r="DV39" s="76">
        <f t="shared" si="392"/>
        <v>0</v>
      </c>
      <c r="DW39" s="76">
        <f t="shared" si="392"/>
        <v>0</v>
      </c>
      <c r="DX39" s="76">
        <f t="shared" si="392"/>
        <v>0</v>
      </c>
      <c r="DY39" s="76">
        <f t="shared" si="392"/>
        <v>0</v>
      </c>
      <c r="DZ39" s="76">
        <f t="shared" si="392"/>
        <v>0</v>
      </c>
      <c r="EA39" s="76">
        <f t="shared" si="392"/>
        <v>0</v>
      </c>
      <c r="EB39" s="76">
        <f t="shared" si="392"/>
        <v>33.6</v>
      </c>
      <c r="EC39" s="76">
        <f t="shared" si="392"/>
        <v>33.6</v>
      </c>
      <c r="ED39" s="76">
        <f t="shared" si="392"/>
        <v>33.6</v>
      </c>
      <c r="EE39" s="76">
        <f t="shared" si="392"/>
        <v>33.6</v>
      </c>
      <c r="EF39" s="76">
        <f t="shared" si="393"/>
        <v>33.6</v>
      </c>
      <c r="EG39" s="76">
        <f t="shared" si="393"/>
        <v>33.6</v>
      </c>
      <c r="EH39" s="76">
        <f t="shared" si="393"/>
        <v>33.6</v>
      </c>
      <c r="EI39" s="76">
        <f t="shared" si="393"/>
        <v>63.000000000000007</v>
      </c>
      <c r="EJ39" s="76">
        <f t="shared" si="393"/>
        <v>63.000000000000007</v>
      </c>
      <c r="EK39" s="76">
        <f t="shared" si="393"/>
        <v>63.000000000000007</v>
      </c>
      <c r="EL39" s="76">
        <f t="shared" si="393"/>
        <v>63.000000000000007</v>
      </c>
      <c r="EM39" s="76">
        <f t="shared" si="393"/>
        <v>75.600000000000009</v>
      </c>
      <c r="EN39" s="76">
        <f t="shared" si="393"/>
        <v>75.600000000000009</v>
      </c>
      <c r="EO39" s="76">
        <f t="shared" si="393"/>
        <v>75.600000000000009</v>
      </c>
      <c r="EP39" s="76">
        <f t="shared" si="394"/>
        <v>75.600000000000009</v>
      </c>
      <c r="EQ39" s="76">
        <f t="shared" si="394"/>
        <v>75.600000000000009</v>
      </c>
      <c r="ER39" s="76">
        <f t="shared" si="394"/>
        <v>75.600000000000009</v>
      </c>
      <c r="ES39" s="76">
        <f t="shared" si="394"/>
        <v>75.600000000000009</v>
      </c>
      <c r="ET39" s="76">
        <f t="shared" si="394"/>
        <v>75.600000000000009</v>
      </c>
      <c r="EU39" s="76">
        <f t="shared" si="394"/>
        <v>75.600000000000009</v>
      </c>
      <c r="EV39" s="76">
        <f t="shared" si="394"/>
        <v>75.600000000000009</v>
      </c>
      <c r="EW39" s="76">
        <f t="shared" si="394"/>
        <v>75.600000000000009</v>
      </c>
      <c r="EX39" s="76">
        <f t="shared" si="394"/>
        <v>75.600000000000009</v>
      </c>
      <c r="EY39" s="76">
        <f t="shared" si="394"/>
        <v>75.600000000000009</v>
      </c>
      <c r="EZ39" s="76">
        <f t="shared" si="395"/>
        <v>75.600000000000009</v>
      </c>
      <c r="FA39" s="76">
        <f t="shared" si="395"/>
        <v>75.600000000000009</v>
      </c>
      <c r="FB39" s="76">
        <f t="shared" si="395"/>
        <v>75.600000000000009</v>
      </c>
      <c r="FC39" s="76">
        <f t="shared" si="395"/>
        <v>75.600000000000009</v>
      </c>
      <c r="FD39" s="76">
        <f t="shared" si="395"/>
        <v>75.600000000000009</v>
      </c>
      <c r="FE39" s="76">
        <f t="shared" si="395"/>
        <v>75.600000000000009</v>
      </c>
      <c r="FF39" s="76">
        <f t="shared" si="395"/>
        <v>75.600000000000009</v>
      </c>
      <c r="FG39" s="76">
        <f t="shared" si="395"/>
        <v>75.600000000000009</v>
      </c>
      <c r="FH39" s="76">
        <f t="shared" si="395"/>
        <v>75.600000000000009</v>
      </c>
      <c r="FI39" s="76">
        <f t="shared" si="395"/>
        <v>75.600000000000009</v>
      </c>
      <c r="FJ39" s="76">
        <f t="shared" si="396"/>
        <v>75.600000000000009</v>
      </c>
      <c r="FK39" s="76">
        <f t="shared" si="396"/>
        <v>75.600000000000009</v>
      </c>
      <c r="FL39" s="76">
        <f t="shared" si="396"/>
        <v>75.600000000000009</v>
      </c>
      <c r="FM39" s="76">
        <f t="shared" si="396"/>
        <v>75.600000000000009</v>
      </c>
      <c r="FN39" s="76">
        <f t="shared" si="396"/>
        <v>75.600000000000009</v>
      </c>
      <c r="FO39" s="76">
        <f t="shared" si="396"/>
        <v>75.600000000000009</v>
      </c>
      <c r="FP39" s="76">
        <f t="shared" si="396"/>
        <v>75.600000000000009</v>
      </c>
      <c r="FQ39" s="76">
        <f t="shared" si="396"/>
        <v>75.600000000000009</v>
      </c>
      <c r="FR39" s="76">
        <f t="shared" si="396"/>
        <v>75.600000000000009</v>
      </c>
      <c r="FS39" s="76">
        <f t="shared" si="396"/>
        <v>75.600000000000009</v>
      </c>
      <c r="FT39" s="76">
        <f t="shared" si="396"/>
        <v>75.600000000000009</v>
      </c>
      <c r="FU39" s="76">
        <f t="shared" si="396"/>
        <v>75.600000000000009</v>
      </c>
      <c r="FV39" s="79">
        <f t="shared" si="73"/>
        <v>-8.3999999999999915</v>
      </c>
      <c r="FX39" s="76">
        <f t="shared" si="397"/>
        <v>0</v>
      </c>
      <c r="FY39" s="76">
        <f t="shared" si="397"/>
        <v>0</v>
      </c>
      <c r="FZ39" s="76">
        <f t="shared" si="397"/>
        <v>0</v>
      </c>
      <c r="GA39" s="76">
        <f t="shared" si="397"/>
        <v>0</v>
      </c>
      <c r="GB39" s="76">
        <f t="shared" si="397"/>
        <v>0</v>
      </c>
      <c r="GC39" s="76">
        <f t="shared" si="397"/>
        <v>0</v>
      </c>
      <c r="GD39" s="76">
        <f t="shared" si="397"/>
        <v>0</v>
      </c>
      <c r="GE39" s="76">
        <f t="shared" si="397"/>
        <v>0</v>
      </c>
      <c r="GF39" s="76">
        <f t="shared" si="397"/>
        <v>0</v>
      </c>
      <c r="GG39" s="76">
        <f t="shared" si="397"/>
        <v>0</v>
      </c>
      <c r="GH39" s="76">
        <f t="shared" si="398"/>
        <v>0</v>
      </c>
      <c r="GI39" s="76">
        <f t="shared" si="398"/>
        <v>0</v>
      </c>
      <c r="GJ39" s="76">
        <f t="shared" si="398"/>
        <v>0</v>
      </c>
      <c r="GK39" s="76">
        <f t="shared" si="398"/>
        <v>0</v>
      </c>
      <c r="GL39" s="76">
        <f t="shared" si="398"/>
        <v>0</v>
      </c>
      <c r="GM39" s="76">
        <f t="shared" si="398"/>
        <v>0</v>
      </c>
      <c r="GN39" s="76">
        <f t="shared" si="398"/>
        <v>0</v>
      </c>
      <c r="GO39" s="76">
        <f t="shared" si="398"/>
        <v>0</v>
      </c>
      <c r="GP39" s="76">
        <f t="shared" si="398"/>
        <v>0</v>
      </c>
      <c r="GQ39" s="76">
        <f t="shared" si="398"/>
        <v>0</v>
      </c>
      <c r="GR39" s="76">
        <f t="shared" si="399"/>
        <v>0</v>
      </c>
      <c r="GS39" s="76">
        <f t="shared" si="399"/>
        <v>0</v>
      </c>
      <c r="GT39" s="76">
        <f t="shared" si="399"/>
        <v>0</v>
      </c>
      <c r="GU39" s="76">
        <f t="shared" si="399"/>
        <v>0</v>
      </c>
      <c r="GV39" s="76">
        <f t="shared" si="399"/>
        <v>0</v>
      </c>
      <c r="GW39" s="76">
        <f t="shared" si="399"/>
        <v>0</v>
      </c>
      <c r="GX39" s="76">
        <f t="shared" si="399"/>
        <v>0</v>
      </c>
      <c r="GY39" s="76">
        <f t="shared" si="399"/>
        <v>0</v>
      </c>
      <c r="GZ39" s="76">
        <f t="shared" si="399"/>
        <v>0</v>
      </c>
      <c r="HA39" s="76">
        <f t="shared" si="399"/>
        <v>0</v>
      </c>
      <c r="HB39" s="76">
        <f t="shared" si="400"/>
        <v>0</v>
      </c>
      <c r="HC39" s="76">
        <f t="shared" si="400"/>
        <v>0</v>
      </c>
      <c r="HD39" s="76">
        <f t="shared" si="400"/>
        <v>0</v>
      </c>
      <c r="HE39" s="76">
        <f t="shared" si="400"/>
        <v>0</v>
      </c>
      <c r="HF39" s="76">
        <f t="shared" si="400"/>
        <v>0</v>
      </c>
      <c r="HG39" s="76">
        <f t="shared" si="400"/>
        <v>0</v>
      </c>
      <c r="HH39" s="76">
        <f t="shared" si="400"/>
        <v>0</v>
      </c>
      <c r="HI39" s="76">
        <f t="shared" si="400"/>
        <v>0</v>
      </c>
      <c r="HJ39" s="76">
        <f t="shared" si="400"/>
        <v>0</v>
      </c>
      <c r="HK39" s="76">
        <f t="shared" si="400"/>
        <v>0</v>
      </c>
      <c r="HL39" s="76">
        <f t="shared" si="401"/>
        <v>0</v>
      </c>
      <c r="HM39" s="76">
        <f t="shared" si="401"/>
        <v>0</v>
      </c>
      <c r="HN39" s="76">
        <f t="shared" si="401"/>
        <v>0</v>
      </c>
      <c r="HO39" s="76">
        <f t="shared" si="401"/>
        <v>0</v>
      </c>
      <c r="HP39" s="76">
        <f t="shared" si="401"/>
        <v>0</v>
      </c>
      <c r="HQ39" s="76">
        <f t="shared" si="401"/>
        <v>0</v>
      </c>
      <c r="HR39" s="76">
        <f t="shared" si="401"/>
        <v>0</v>
      </c>
      <c r="HS39" s="76">
        <f t="shared" si="401"/>
        <v>0</v>
      </c>
      <c r="HT39" s="76">
        <f t="shared" si="401"/>
        <v>0</v>
      </c>
      <c r="HU39" s="76">
        <f t="shared" si="401"/>
        <v>0</v>
      </c>
      <c r="HV39" s="76">
        <f t="shared" si="401"/>
        <v>0</v>
      </c>
      <c r="HW39" s="76">
        <f t="shared" si="401"/>
        <v>0</v>
      </c>
      <c r="HX39" s="79">
        <f t="shared" si="124"/>
        <v>0</v>
      </c>
    </row>
    <row r="40" spans="1:232" ht="30" outlineLevel="1">
      <c r="A40" s="39" t="str">
        <f t="shared" si="231"/>
        <v/>
      </c>
      <c r="B40" s="199"/>
      <c r="C40" s="42"/>
      <c r="D40" s="204"/>
      <c r="E40" s="204"/>
      <c r="F40" s="204"/>
      <c r="G40" s="204"/>
      <c r="H40" s="204"/>
      <c r="I40" s="32"/>
      <c r="J40" s="32"/>
      <c r="K40" s="32"/>
      <c r="L40" s="32"/>
      <c r="M40" s="175" t="s">
        <v>238</v>
      </c>
      <c r="N40" s="32"/>
      <c r="O40" s="32"/>
      <c r="P40" s="32"/>
      <c r="Q40" s="32"/>
      <c r="R40" s="32"/>
      <c r="S40" s="32"/>
      <c r="T40" s="32"/>
      <c r="U40" s="32"/>
      <c r="V40" s="32" t="s">
        <v>26</v>
      </c>
      <c r="W40" s="32"/>
      <c r="X40" s="32"/>
      <c r="Y40" s="32"/>
      <c r="Z40" s="174"/>
      <c r="AA40" s="208" t="s">
        <v>53</v>
      </c>
      <c r="AB40" s="178">
        <v>44469</v>
      </c>
      <c r="AC40" s="178">
        <v>44503</v>
      </c>
      <c r="AD40" s="179" t="s">
        <v>132</v>
      </c>
      <c r="AE40" s="185">
        <v>20</v>
      </c>
      <c r="AF40" s="185">
        <v>20</v>
      </c>
      <c r="AG40" s="185">
        <v>20</v>
      </c>
      <c r="AH40" s="185">
        <v>60</v>
      </c>
      <c r="AI40" s="185">
        <v>60</v>
      </c>
      <c r="AJ40" s="185">
        <v>60</v>
      </c>
      <c r="AK40" s="185">
        <v>60</v>
      </c>
      <c r="AL40" s="185">
        <v>60</v>
      </c>
      <c r="AM40" s="186">
        <f t="shared" si="252"/>
        <v>360</v>
      </c>
      <c r="AN40" s="28">
        <f t="shared" si="361"/>
        <v>72</v>
      </c>
      <c r="AO40" s="28">
        <f t="shared" si="382"/>
        <v>0</v>
      </c>
      <c r="AP40" s="118">
        <f t="shared" si="362"/>
        <v>0.2</v>
      </c>
      <c r="AQ40" s="29">
        <f t="shared" si="380"/>
        <v>0</v>
      </c>
      <c r="AR40" s="43">
        <f t="shared" si="363"/>
        <v>-0.2</v>
      </c>
      <c r="AS40" s="46" t="s">
        <v>115</v>
      </c>
      <c r="AT40" s="30">
        <f t="shared" si="381"/>
        <v>44469</v>
      </c>
      <c r="AU40" s="30">
        <v>44392</v>
      </c>
      <c r="AV40" s="47" t="s">
        <v>140</v>
      </c>
      <c r="AW40" s="49" t="s">
        <v>182</v>
      </c>
      <c r="AX40" s="30">
        <v>44377</v>
      </c>
      <c r="AY40" s="30">
        <v>44392</v>
      </c>
      <c r="AZ40" s="47" t="s">
        <v>140</v>
      </c>
      <c r="BA40" s="172" t="s">
        <v>116</v>
      </c>
      <c r="BB40" s="30">
        <v>44438</v>
      </c>
      <c r="BC40" s="30">
        <f t="shared" si="383"/>
        <v>44438</v>
      </c>
      <c r="BD40" s="47" t="s">
        <v>140</v>
      </c>
      <c r="BE40" s="172" t="s">
        <v>122</v>
      </c>
      <c r="BF40" s="30">
        <v>44438</v>
      </c>
      <c r="BG40" s="30">
        <f t="shared" si="384"/>
        <v>44438</v>
      </c>
      <c r="BH40" s="47" t="s">
        <v>140</v>
      </c>
      <c r="BI40" s="172" t="s">
        <v>123</v>
      </c>
      <c r="BJ40" s="30">
        <v>44438</v>
      </c>
      <c r="BK40" s="30">
        <f t="shared" si="385"/>
        <v>44438</v>
      </c>
      <c r="BL40" s="47" t="s">
        <v>140</v>
      </c>
      <c r="BM40" s="172" t="s">
        <v>185</v>
      </c>
      <c r="BN40" s="30">
        <v>44469</v>
      </c>
      <c r="BO40" s="30">
        <f t="shared" si="386"/>
        <v>44469</v>
      </c>
      <c r="BP40" s="47" t="s">
        <v>140</v>
      </c>
      <c r="BR40" s="5">
        <f t="shared" si="127"/>
        <v>28</v>
      </c>
      <c r="BS40" s="76">
        <f t="shared" si="387"/>
        <v>0</v>
      </c>
      <c r="BT40" s="76">
        <f t="shared" si="387"/>
        <v>0</v>
      </c>
      <c r="BU40" s="76">
        <f t="shared" si="387"/>
        <v>0</v>
      </c>
      <c r="BV40" s="76">
        <f t="shared" si="387"/>
        <v>0</v>
      </c>
      <c r="BW40" s="76">
        <f t="shared" si="387"/>
        <v>72</v>
      </c>
      <c r="BX40" s="76">
        <f t="shared" si="387"/>
        <v>72</v>
      </c>
      <c r="BY40" s="76">
        <f t="shared" si="387"/>
        <v>72</v>
      </c>
      <c r="BZ40" s="76">
        <f t="shared" si="387"/>
        <v>72</v>
      </c>
      <c r="CA40" s="76">
        <f t="shared" si="387"/>
        <v>72</v>
      </c>
      <c r="CB40" s="76">
        <f t="shared" si="387"/>
        <v>72</v>
      </c>
      <c r="CC40" s="76">
        <f t="shared" si="388"/>
        <v>72</v>
      </c>
      <c r="CD40" s="76">
        <f t="shared" si="388"/>
        <v>72</v>
      </c>
      <c r="CE40" s="76">
        <f t="shared" si="388"/>
        <v>72</v>
      </c>
      <c r="CF40" s="76">
        <f t="shared" si="388"/>
        <v>198.00000000000003</v>
      </c>
      <c r="CG40" s="76">
        <f t="shared" si="388"/>
        <v>198.00000000000003</v>
      </c>
      <c r="CH40" s="76">
        <f t="shared" si="388"/>
        <v>198.00000000000003</v>
      </c>
      <c r="CI40" s="76">
        <f t="shared" si="388"/>
        <v>198.00000000000003</v>
      </c>
      <c r="CJ40" s="76">
        <f t="shared" si="388"/>
        <v>324.00000000000006</v>
      </c>
      <c r="CK40" s="76">
        <f t="shared" si="388"/>
        <v>324.00000000000006</v>
      </c>
      <c r="CL40" s="76">
        <f t="shared" si="388"/>
        <v>324.00000000000006</v>
      </c>
      <c r="CM40" s="76">
        <f t="shared" si="389"/>
        <v>324.00000000000006</v>
      </c>
      <c r="CN40" s="76">
        <f t="shared" si="389"/>
        <v>324.00000000000006</v>
      </c>
      <c r="CO40" s="76">
        <f t="shared" si="389"/>
        <v>324.00000000000006</v>
      </c>
      <c r="CP40" s="76">
        <f t="shared" si="389"/>
        <v>324.00000000000006</v>
      </c>
      <c r="CQ40" s="76">
        <f t="shared" si="389"/>
        <v>324.00000000000006</v>
      </c>
      <c r="CR40" s="76">
        <f t="shared" si="389"/>
        <v>324.00000000000006</v>
      </c>
      <c r="CS40" s="76">
        <f t="shared" si="389"/>
        <v>324.00000000000006</v>
      </c>
      <c r="CT40" s="76">
        <f t="shared" si="389"/>
        <v>324.00000000000006</v>
      </c>
      <c r="CU40" s="76">
        <f t="shared" si="389"/>
        <v>324.00000000000006</v>
      </c>
      <c r="CV40" s="76">
        <f t="shared" si="389"/>
        <v>324.00000000000006</v>
      </c>
      <c r="CW40" s="76">
        <f t="shared" si="390"/>
        <v>324.00000000000006</v>
      </c>
      <c r="CX40" s="76">
        <f t="shared" si="390"/>
        <v>324.00000000000006</v>
      </c>
      <c r="CY40" s="76">
        <f t="shared" si="390"/>
        <v>324.00000000000006</v>
      </c>
      <c r="CZ40" s="76">
        <f t="shared" si="390"/>
        <v>324.00000000000006</v>
      </c>
      <c r="DA40" s="76">
        <f t="shared" si="390"/>
        <v>324.00000000000006</v>
      </c>
      <c r="DB40" s="76">
        <f t="shared" si="390"/>
        <v>324.00000000000006</v>
      </c>
      <c r="DC40" s="76">
        <f t="shared" si="390"/>
        <v>324.00000000000006</v>
      </c>
      <c r="DD40" s="76">
        <f t="shared" si="390"/>
        <v>324.00000000000006</v>
      </c>
      <c r="DE40" s="76">
        <f t="shared" si="390"/>
        <v>324.00000000000006</v>
      </c>
      <c r="DF40" s="76">
        <f t="shared" si="390"/>
        <v>324.00000000000006</v>
      </c>
      <c r="DG40" s="76">
        <f t="shared" si="391"/>
        <v>324.00000000000006</v>
      </c>
      <c r="DH40" s="76">
        <f t="shared" si="391"/>
        <v>324.00000000000006</v>
      </c>
      <c r="DI40" s="76">
        <f t="shared" si="391"/>
        <v>324.00000000000006</v>
      </c>
      <c r="DJ40" s="76">
        <f t="shared" si="391"/>
        <v>324.00000000000006</v>
      </c>
      <c r="DK40" s="76">
        <f t="shared" si="391"/>
        <v>324.00000000000006</v>
      </c>
      <c r="DL40" s="76">
        <f t="shared" si="391"/>
        <v>324.00000000000006</v>
      </c>
      <c r="DM40" s="76">
        <f t="shared" si="391"/>
        <v>324.00000000000006</v>
      </c>
      <c r="DN40" s="76">
        <f t="shared" si="391"/>
        <v>324.00000000000006</v>
      </c>
      <c r="DO40" s="76">
        <f t="shared" si="391"/>
        <v>324.00000000000006</v>
      </c>
      <c r="DP40" s="76">
        <f t="shared" si="391"/>
        <v>324.00000000000006</v>
      </c>
      <c r="DQ40" s="76">
        <f t="shared" si="391"/>
        <v>324.00000000000006</v>
      </c>
      <c r="DR40" s="76">
        <f t="shared" si="391"/>
        <v>324.00000000000006</v>
      </c>
      <c r="DS40" s="79">
        <f t="shared" si="22"/>
        <v>-35.999999999999943</v>
      </c>
      <c r="DV40" s="76">
        <f t="shared" si="392"/>
        <v>0</v>
      </c>
      <c r="DW40" s="76">
        <f t="shared" si="392"/>
        <v>0</v>
      </c>
      <c r="DX40" s="76">
        <f t="shared" si="392"/>
        <v>0</v>
      </c>
      <c r="DY40" s="76">
        <f t="shared" si="392"/>
        <v>0</v>
      </c>
      <c r="DZ40" s="76">
        <f t="shared" si="392"/>
        <v>0</v>
      </c>
      <c r="EA40" s="76">
        <f t="shared" si="392"/>
        <v>0</v>
      </c>
      <c r="EB40" s="76">
        <f t="shared" si="392"/>
        <v>144</v>
      </c>
      <c r="EC40" s="76">
        <f t="shared" si="392"/>
        <v>144</v>
      </c>
      <c r="ED40" s="76">
        <f t="shared" si="392"/>
        <v>144</v>
      </c>
      <c r="EE40" s="76">
        <f t="shared" si="392"/>
        <v>144</v>
      </c>
      <c r="EF40" s="76">
        <f t="shared" si="393"/>
        <v>144</v>
      </c>
      <c r="EG40" s="76">
        <f t="shared" si="393"/>
        <v>144</v>
      </c>
      <c r="EH40" s="76">
        <f t="shared" si="393"/>
        <v>144</v>
      </c>
      <c r="EI40" s="76">
        <f t="shared" si="393"/>
        <v>270.00000000000006</v>
      </c>
      <c r="EJ40" s="76">
        <f t="shared" si="393"/>
        <v>270.00000000000006</v>
      </c>
      <c r="EK40" s="76">
        <f t="shared" si="393"/>
        <v>270.00000000000006</v>
      </c>
      <c r="EL40" s="76">
        <f t="shared" si="393"/>
        <v>270.00000000000006</v>
      </c>
      <c r="EM40" s="76">
        <f t="shared" si="393"/>
        <v>324.00000000000006</v>
      </c>
      <c r="EN40" s="76">
        <f t="shared" si="393"/>
        <v>324.00000000000006</v>
      </c>
      <c r="EO40" s="76">
        <f t="shared" si="393"/>
        <v>324.00000000000006</v>
      </c>
      <c r="EP40" s="76">
        <f t="shared" si="394"/>
        <v>324.00000000000006</v>
      </c>
      <c r="EQ40" s="76">
        <f t="shared" si="394"/>
        <v>324.00000000000006</v>
      </c>
      <c r="ER40" s="76">
        <f t="shared" si="394"/>
        <v>324.00000000000006</v>
      </c>
      <c r="ES40" s="76">
        <f t="shared" si="394"/>
        <v>324.00000000000006</v>
      </c>
      <c r="ET40" s="76">
        <f t="shared" si="394"/>
        <v>324.00000000000006</v>
      </c>
      <c r="EU40" s="76">
        <f t="shared" si="394"/>
        <v>324.00000000000006</v>
      </c>
      <c r="EV40" s="76">
        <f t="shared" si="394"/>
        <v>324.00000000000006</v>
      </c>
      <c r="EW40" s="76">
        <f t="shared" si="394"/>
        <v>324.00000000000006</v>
      </c>
      <c r="EX40" s="76">
        <f t="shared" si="394"/>
        <v>324.00000000000006</v>
      </c>
      <c r="EY40" s="76">
        <f t="shared" si="394"/>
        <v>324.00000000000006</v>
      </c>
      <c r="EZ40" s="76">
        <f t="shared" si="395"/>
        <v>324.00000000000006</v>
      </c>
      <c r="FA40" s="76">
        <f t="shared" si="395"/>
        <v>324.00000000000006</v>
      </c>
      <c r="FB40" s="76">
        <f t="shared" si="395"/>
        <v>324.00000000000006</v>
      </c>
      <c r="FC40" s="76">
        <f t="shared" si="395"/>
        <v>324.00000000000006</v>
      </c>
      <c r="FD40" s="76">
        <f t="shared" si="395"/>
        <v>324.00000000000006</v>
      </c>
      <c r="FE40" s="76">
        <f t="shared" si="395"/>
        <v>324.00000000000006</v>
      </c>
      <c r="FF40" s="76">
        <f t="shared" si="395"/>
        <v>324.00000000000006</v>
      </c>
      <c r="FG40" s="76">
        <f t="shared" si="395"/>
        <v>324.00000000000006</v>
      </c>
      <c r="FH40" s="76">
        <f t="shared" si="395"/>
        <v>324.00000000000006</v>
      </c>
      <c r="FI40" s="76">
        <f t="shared" si="395"/>
        <v>324.00000000000006</v>
      </c>
      <c r="FJ40" s="76">
        <f t="shared" si="396"/>
        <v>324.00000000000006</v>
      </c>
      <c r="FK40" s="76">
        <f t="shared" si="396"/>
        <v>324.00000000000006</v>
      </c>
      <c r="FL40" s="76">
        <f t="shared" si="396"/>
        <v>324.00000000000006</v>
      </c>
      <c r="FM40" s="76">
        <f t="shared" si="396"/>
        <v>324.00000000000006</v>
      </c>
      <c r="FN40" s="76">
        <f t="shared" si="396"/>
        <v>324.00000000000006</v>
      </c>
      <c r="FO40" s="76">
        <f t="shared" si="396"/>
        <v>324.00000000000006</v>
      </c>
      <c r="FP40" s="76">
        <f t="shared" si="396"/>
        <v>324.00000000000006</v>
      </c>
      <c r="FQ40" s="76">
        <f t="shared" si="396"/>
        <v>324.00000000000006</v>
      </c>
      <c r="FR40" s="76">
        <f t="shared" si="396"/>
        <v>324.00000000000006</v>
      </c>
      <c r="FS40" s="76">
        <f t="shared" si="396"/>
        <v>324.00000000000006</v>
      </c>
      <c r="FT40" s="76">
        <f t="shared" si="396"/>
        <v>324.00000000000006</v>
      </c>
      <c r="FU40" s="76">
        <f t="shared" si="396"/>
        <v>324.00000000000006</v>
      </c>
      <c r="FV40" s="79">
        <f t="shared" si="73"/>
        <v>-35.999999999999943</v>
      </c>
      <c r="FX40" s="76">
        <f t="shared" si="397"/>
        <v>0</v>
      </c>
      <c r="FY40" s="76">
        <f t="shared" si="397"/>
        <v>0</v>
      </c>
      <c r="FZ40" s="76">
        <f t="shared" si="397"/>
        <v>0</v>
      </c>
      <c r="GA40" s="76">
        <f t="shared" si="397"/>
        <v>0</v>
      </c>
      <c r="GB40" s="76">
        <f t="shared" si="397"/>
        <v>0</v>
      </c>
      <c r="GC40" s="76">
        <f t="shared" si="397"/>
        <v>0</v>
      </c>
      <c r="GD40" s="76">
        <f t="shared" si="397"/>
        <v>0</v>
      </c>
      <c r="GE40" s="76">
        <f t="shared" si="397"/>
        <v>0</v>
      </c>
      <c r="GF40" s="76">
        <f t="shared" si="397"/>
        <v>0</v>
      </c>
      <c r="GG40" s="76">
        <f t="shared" si="397"/>
        <v>0</v>
      </c>
      <c r="GH40" s="76">
        <f t="shared" si="398"/>
        <v>0</v>
      </c>
      <c r="GI40" s="76">
        <f t="shared" si="398"/>
        <v>0</v>
      </c>
      <c r="GJ40" s="76">
        <f t="shared" si="398"/>
        <v>0</v>
      </c>
      <c r="GK40" s="76">
        <f t="shared" si="398"/>
        <v>0</v>
      </c>
      <c r="GL40" s="76">
        <f t="shared" si="398"/>
        <v>0</v>
      </c>
      <c r="GM40" s="76">
        <f t="shared" si="398"/>
        <v>0</v>
      </c>
      <c r="GN40" s="76">
        <f t="shared" si="398"/>
        <v>0</v>
      </c>
      <c r="GO40" s="76">
        <f t="shared" si="398"/>
        <v>0</v>
      </c>
      <c r="GP40" s="76">
        <f t="shared" si="398"/>
        <v>0</v>
      </c>
      <c r="GQ40" s="76">
        <f t="shared" si="398"/>
        <v>0</v>
      </c>
      <c r="GR40" s="76">
        <f t="shared" si="399"/>
        <v>0</v>
      </c>
      <c r="GS40" s="76">
        <f t="shared" si="399"/>
        <v>0</v>
      </c>
      <c r="GT40" s="76">
        <f t="shared" si="399"/>
        <v>0</v>
      </c>
      <c r="GU40" s="76">
        <f t="shared" si="399"/>
        <v>0</v>
      </c>
      <c r="GV40" s="76">
        <f t="shared" si="399"/>
        <v>0</v>
      </c>
      <c r="GW40" s="76">
        <f t="shared" si="399"/>
        <v>0</v>
      </c>
      <c r="GX40" s="76">
        <f t="shared" si="399"/>
        <v>0</v>
      </c>
      <c r="GY40" s="76">
        <f t="shared" si="399"/>
        <v>0</v>
      </c>
      <c r="GZ40" s="76">
        <f t="shared" si="399"/>
        <v>0</v>
      </c>
      <c r="HA40" s="76">
        <f t="shared" si="399"/>
        <v>0</v>
      </c>
      <c r="HB40" s="76">
        <f t="shared" si="400"/>
        <v>0</v>
      </c>
      <c r="HC40" s="76">
        <f t="shared" si="400"/>
        <v>0</v>
      </c>
      <c r="HD40" s="76">
        <f t="shared" si="400"/>
        <v>0</v>
      </c>
      <c r="HE40" s="76">
        <f t="shared" si="400"/>
        <v>0</v>
      </c>
      <c r="HF40" s="76">
        <f t="shared" si="400"/>
        <v>0</v>
      </c>
      <c r="HG40" s="76">
        <f t="shared" si="400"/>
        <v>0</v>
      </c>
      <c r="HH40" s="76">
        <f t="shared" si="400"/>
        <v>0</v>
      </c>
      <c r="HI40" s="76">
        <f t="shared" si="400"/>
        <v>0</v>
      </c>
      <c r="HJ40" s="76">
        <f t="shared" si="400"/>
        <v>0</v>
      </c>
      <c r="HK40" s="76">
        <f t="shared" si="400"/>
        <v>0</v>
      </c>
      <c r="HL40" s="76">
        <f t="shared" si="401"/>
        <v>0</v>
      </c>
      <c r="HM40" s="76">
        <f t="shared" si="401"/>
        <v>0</v>
      </c>
      <c r="HN40" s="76">
        <f t="shared" si="401"/>
        <v>0</v>
      </c>
      <c r="HO40" s="76">
        <f t="shared" si="401"/>
        <v>0</v>
      </c>
      <c r="HP40" s="76">
        <f t="shared" si="401"/>
        <v>0</v>
      </c>
      <c r="HQ40" s="76">
        <f t="shared" si="401"/>
        <v>0</v>
      </c>
      <c r="HR40" s="76">
        <f t="shared" si="401"/>
        <v>0</v>
      </c>
      <c r="HS40" s="76">
        <f t="shared" si="401"/>
        <v>0</v>
      </c>
      <c r="HT40" s="76">
        <f t="shared" si="401"/>
        <v>0</v>
      </c>
      <c r="HU40" s="76">
        <f t="shared" si="401"/>
        <v>0</v>
      </c>
      <c r="HV40" s="76">
        <f t="shared" si="401"/>
        <v>0</v>
      </c>
      <c r="HW40" s="76">
        <f t="shared" si="401"/>
        <v>0</v>
      </c>
      <c r="HX40" s="79">
        <f t="shared" si="124"/>
        <v>0</v>
      </c>
    </row>
    <row r="41" spans="1:232" ht="30" outlineLevel="1">
      <c r="A41" s="39" t="str">
        <f t="shared" si="231"/>
        <v/>
      </c>
      <c r="B41" s="199"/>
      <c r="C41" s="42"/>
      <c r="D41" s="204"/>
      <c r="E41" s="204"/>
      <c r="F41" s="204"/>
      <c r="G41" s="204"/>
      <c r="H41" s="204"/>
      <c r="I41" s="32"/>
      <c r="J41" s="32"/>
      <c r="K41" s="32"/>
      <c r="L41" s="32"/>
      <c r="M41" s="175" t="s">
        <v>239</v>
      </c>
      <c r="N41" s="32"/>
      <c r="O41" s="32"/>
      <c r="P41" s="32"/>
      <c r="Q41" s="32"/>
      <c r="R41" s="32"/>
      <c r="S41" s="32"/>
      <c r="T41" s="32"/>
      <c r="U41" s="32"/>
      <c r="V41" s="32" t="s">
        <v>26</v>
      </c>
      <c r="W41" s="32"/>
      <c r="X41" s="32"/>
      <c r="Y41" s="32"/>
      <c r="Z41" s="174"/>
      <c r="AA41" s="208" t="s">
        <v>54</v>
      </c>
      <c r="AB41" s="178">
        <v>44469</v>
      </c>
      <c r="AC41" s="178">
        <v>44503</v>
      </c>
      <c r="AD41" s="179" t="s">
        <v>132</v>
      </c>
      <c r="AE41" s="185">
        <v>6.333333333333333</v>
      </c>
      <c r="AF41" s="185">
        <v>6.333333333333333</v>
      </c>
      <c r="AG41" s="185">
        <v>6.333333333333333</v>
      </c>
      <c r="AH41" s="185">
        <v>19</v>
      </c>
      <c r="AI41" s="185">
        <v>19</v>
      </c>
      <c r="AJ41" s="185">
        <v>19</v>
      </c>
      <c r="AK41" s="185">
        <v>19</v>
      </c>
      <c r="AL41" s="185">
        <v>19</v>
      </c>
      <c r="AM41" s="186">
        <f t="shared" si="252"/>
        <v>114</v>
      </c>
      <c r="AN41" s="28">
        <f t="shared" si="361"/>
        <v>22.8</v>
      </c>
      <c r="AO41" s="28">
        <f t="shared" si="382"/>
        <v>0</v>
      </c>
      <c r="AP41" s="118">
        <f t="shared" si="362"/>
        <v>0.2</v>
      </c>
      <c r="AQ41" s="29">
        <f t="shared" si="380"/>
        <v>0</v>
      </c>
      <c r="AR41" s="43">
        <f t="shared" si="363"/>
        <v>-0.2</v>
      </c>
      <c r="AS41" s="46" t="s">
        <v>115</v>
      </c>
      <c r="AT41" s="30">
        <f t="shared" si="381"/>
        <v>44469</v>
      </c>
      <c r="AU41" s="30">
        <v>44392</v>
      </c>
      <c r="AV41" s="47" t="s">
        <v>140</v>
      </c>
      <c r="AW41" s="49" t="s">
        <v>182</v>
      </c>
      <c r="AX41" s="30">
        <v>44377</v>
      </c>
      <c r="AY41" s="30">
        <v>44392</v>
      </c>
      <c r="AZ41" s="47" t="s">
        <v>140</v>
      </c>
      <c r="BA41" s="172" t="s">
        <v>116</v>
      </c>
      <c r="BB41" s="30">
        <v>44438</v>
      </c>
      <c r="BC41" s="30">
        <f t="shared" si="383"/>
        <v>44438</v>
      </c>
      <c r="BD41" s="47" t="s">
        <v>140</v>
      </c>
      <c r="BE41" s="172" t="s">
        <v>122</v>
      </c>
      <c r="BF41" s="30">
        <v>44438</v>
      </c>
      <c r="BG41" s="30">
        <f t="shared" si="384"/>
        <v>44438</v>
      </c>
      <c r="BH41" s="47" t="s">
        <v>140</v>
      </c>
      <c r="BI41" s="172" t="s">
        <v>123</v>
      </c>
      <c r="BJ41" s="30">
        <v>44438</v>
      </c>
      <c r="BK41" s="30">
        <f t="shared" si="385"/>
        <v>44438</v>
      </c>
      <c r="BL41" s="47" t="s">
        <v>140</v>
      </c>
      <c r="BM41" s="172" t="s">
        <v>185</v>
      </c>
      <c r="BN41" s="30">
        <v>44469</v>
      </c>
      <c r="BO41" s="30">
        <f t="shared" si="386"/>
        <v>44469</v>
      </c>
      <c r="BP41" s="47" t="s">
        <v>140</v>
      </c>
      <c r="BR41" s="5">
        <f t="shared" si="127"/>
        <v>29</v>
      </c>
      <c r="BS41" s="76">
        <f t="shared" si="387"/>
        <v>0</v>
      </c>
      <c r="BT41" s="76">
        <f t="shared" si="387"/>
        <v>0</v>
      </c>
      <c r="BU41" s="76">
        <f t="shared" si="387"/>
        <v>0</v>
      </c>
      <c r="BV41" s="76">
        <f t="shared" si="387"/>
        <v>0</v>
      </c>
      <c r="BW41" s="76">
        <f t="shared" si="387"/>
        <v>22.8</v>
      </c>
      <c r="BX41" s="76">
        <f t="shared" si="387"/>
        <v>22.8</v>
      </c>
      <c r="BY41" s="76">
        <f t="shared" si="387"/>
        <v>22.8</v>
      </c>
      <c r="BZ41" s="76">
        <f t="shared" si="387"/>
        <v>22.8</v>
      </c>
      <c r="CA41" s="76">
        <f t="shared" si="387"/>
        <v>22.8</v>
      </c>
      <c r="CB41" s="76">
        <f t="shared" si="387"/>
        <v>22.8</v>
      </c>
      <c r="CC41" s="76">
        <f t="shared" si="388"/>
        <v>22.8</v>
      </c>
      <c r="CD41" s="76">
        <f t="shared" si="388"/>
        <v>22.8</v>
      </c>
      <c r="CE41" s="76">
        <f t="shared" si="388"/>
        <v>22.8</v>
      </c>
      <c r="CF41" s="76">
        <f t="shared" si="388"/>
        <v>62.7</v>
      </c>
      <c r="CG41" s="76">
        <f t="shared" si="388"/>
        <v>62.7</v>
      </c>
      <c r="CH41" s="76">
        <f t="shared" si="388"/>
        <v>62.7</v>
      </c>
      <c r="CI41" s="76">
        <f t="shared" si="388"/>
        <v>62.7</v>
      </c>
      <c r="CJ41" s="76">
        <f t="shared" si="388"/>
        <v>102.60000000000001</v>
      </c>
      <c r="CK41" s="76">
        <f t="shared" si="388"/>
        <v>102.60000000000001</v>
      </c>
      <c r="CL41" s="76">
        <f t="shared" si="388"/>
        <v>102.60000000000001</v>
      </c>
      <c r="CM41" s="76">
        <f t="shared" si="389"/>
        <v>102.60000000000001</v>
      </c>
      <c r="CN41" s="76">
        <f t="shared" si="389"/>
        <v>102.60000000000001</v>
      </c>
      <c r="CO41" s="76">
        <f t="shared" si="389"/>
        <v>102.60000000000001</v>
      </c>
      <c r="CP41" s="76">
        <f t="shared" si="389"/>
        <v>102.60000000000001</v>
      </c>
      <c r="CQ41" s="76">
        <f t="shared" si="389"/>
        <v>102.60000000000001</v>
      </c>
      <c r="CR41" s="76">
        <f t="shared" si="389"/>
        <v>102.60000000000001</v>
      </c>
      <c r="CS41" s="76">
        <f t="shared" si="389"/>
        <v>102.60000000000001</v>
      </c>
      <c r="CT41" s="76">
        <f t="shared" si="389"/>
        <v>102.60000000000001</v>
      </c>
      <c r="CU41" s="76">
        <f t="shared" si="389"/>
        <v>102.60000000000001</v>
      </c>
      <c r="CV41" s="76">
        <f t="shared" si="389"/>
        <v>102.60000000000001</v>
      </c>
      <c r="CW41" s="76">
        <f t="shared" si="390"/>
        <v>102.60000000000001</v>
      </c>
      <c r="CX41" s="76">
        <f t="shared" si="390"/>
        <v>102.60000000000001</v>
      </c>
      <c r="CY41" s="76">
        <f t="shared" si="390"/>
        <v>102.60000000000001</v>
      </c>
      <c r="CZ41" s="76">
        <f t="shared" si="390"/>
        <v>102.60000000000001</v>
      </c>
      <c r="DA41" s="76">
        <f t="shared" si="390"/>
        <v>102.60000000000001</v>
      </c>
      <c r="DB41" s="76">
        <f t="shared" si="390"/>
        <v>102.60000000000001</v>
      </c>
      <c r="DC41" s="76">
        <f t="shared" si="390"/>
        <v>102.60000000000001</v>
      </c>
      <c r="DD41" s="76">
        <f t="shared" si="390"/>
        <v>102.60000000000001</v>
      </c>
      <c r="DE41" s="76">
        <f t="shared" si="390"/>
        <v>102.60000000000001</v>
      </c>
      <c r="DF41" s="76">
        <f t="shared" si="390"/>
        <v>102.60000000000001</v>
      </c>
      <c r="DG41" s="76">
        <f t="shared" si="391"/>
        <v>102.60000000000001</v>
      </c>
      <c r="DH41" s="76">
        <f t="shared" si="391"/>
        <v>102.60000000000001</v>
      </c>
      <c r="DI41" s="76">
        <f t="shared" si="391"/>
        <v>102.60000000000001</v>
      </c>
      <c r="DJ41" s="76">
        <f t="shared" si="391"/>
        <v>102.60000000000001</v>
      </c>
      <c r="DK41" s="76">
        <f t="shared" si="391"/>
        <v>102.60000000000001</v>
      </c>
      <c r="DL41" s="76">
        <f t="shared" si="391"/>
        <v>102.60000000000001</v>
      </c>
      <c r="DM41" s="76">
        <f t="shared" si="391"/>
        <v>102.60000000000001</v>
      </c>
      <c r="DN41" s="76">
        <f t="shared" si="391"/>
        <v>102.60000000000001</v>
      </c>
      <c r="DO41" s="76">
        <f t="shared" si="391"/>
        <v>102.60000000000001</v>
      </c>
      <c r="DP41" s="76">
        <f t="shared" si="391"/>
        <v>102.60000000000001</v>
      </c>
      <c r="DQ41" s="76">
        <f t="shared" si="391"/>
        <v>102.60000000000001</v>
      </c>
      <c r="DR41" s="76">
        <f t="shared" si="391"/>
        <v>102.60000000000001</v>
      </c>
      <c r="DS41" s="79">
        <f t="shared" si="22"/>
        <v>-11.399999999999991</v>
      </c>
      <c r="DV41" s="76">
        <f t="shared" si="392"/>
        <v>0</v>
      </c>
      <c r="DW41" s="76">
        <f t="shared" si="392"/>
        <v>0</v>
      </c>
      <c r="DX41" s="76">
        <f t="shared" si="392"/>
        <v>0</v>
      </c>
      <c r="DY41" s="76">
        <f t="shared" si="392"/>
        <v>0</v>
      </c>
      <c r="DZ41" s="76">
        <f t="shared" si="392"/>
        <v>0</v>
      </c>
      <c r="EA41" s="76">
        <f t="shared" si="392"/>
        <v>0</v>
      </c>
      <c r="EB41" s="76">
        <f t="shared" si="392"/>
        <v>45.6</v>
      </c>
      <c r="EC41" s="76">
        <f t="shared" si="392"/>
        <v>45.6</v>
      </c>
      <c r="ED41" s="76">
        <f t="shared" si="392"/>
        <v>45.6</v>
      </c>
      <c r="EE41" s="76">
        <f t="shared" si="392"/>
        <v>45.6</v>
      </c>
      <c r="EF41" s="76">
        <f t="shared" si="393"/>
        <v>45.6</v>
      </c>
      <c r="EG41" s="76">
        <f t="shared" si="393"/>
        <v>45.6</v>
      </c>
      <c r="EH41" s="76">
        <f t="shared" si="393"/>
        <v>45.6</v>
      </c>
      <c r="EI41" s="76">
        <f t="shared" si="393"/>
        <v>85.500000000000014</v>
      </c>
      <c r="EJ41" s="76">
        <f t="shared" si="393"/>
        <v>85.500000000000014</v>
      </c>
      <c r="EK41" s="76">
        <f t="shared" si="393"/>
        <v>85.500000000000014</v>
      </c>
      <c r="EL41" s="76">
        <f t="shared" si="393"/>
        <v>85.500000000000014</v>
      </c>
      <c r="EM41" s="76">
        <f t="shared" si="393"/>
        <v>102.60000000000001</v>
      </c>
      <c r="EN41" s="76">
        <f t="shared" si="393"/>
        <v>102.60000000000001</v>
      </c>
      <c r="EO41" s="76">
        <f t="shared" si="393"/>
        <v>102.60000000000001</v>
      </c>
      <c r="EP41" s="76">
        <f t="shared" si="394"/>
        <v>102.60000000000001</v>
      </c>
      <c r="EQ41" s="76">
        <f t="shared" si="394"/>
        <v>102.60000000000001</v>
      </c>
      <c r="ER41" s="76">
        <f t="shared" si="394"/>
        <v>102.60000000000001</v>
      </c>
      <c r="ES41" s="76">
        <f t="shared" si="394"/>
        <v>102.60000000000001</v>
      </c>
      <c r="ET41" s="76">
        <f t="shared" si="394"/>
        <v>102.60000000000001</v>
      </c>
      <c r="EU41" s="76">
        <f t="shared" si="394"/>
        <v>102.60000000000001</v>
      </c>
      <c r="EV41" s="76">
        <f t="shared" si="394"/>
        <v>102.60000000000001</v>
      </c>
      <c r="EW41" s="76">
        <f t="shared" si="394"/>
        <v>102.60000000000001</v>
      </c>
      <c r="EX41" s="76">
        <f t="shared" si="394"/>
        <v>102.60000000000001</v>
      </c>
      <c r="EY41" s="76">
        <f t="shared" si="394"/>
        <v>102.60000000000001</v>
      </c>
      <c r="EZ41" s="76">
        <f t="shared" si="395"/>
        <v>102.60000000000001</v>
      </c>
      <c r="FA41" s="76">
        <f t="shared" si="395"/>
        <v>102.60000000000001</v>
      </c>
      <c r="FB41" s="76">
        <f t="shared" si="395"/>
        <v>102.60000000000001</v>
      </c>
      <c r="FC41" s="76">
        <f t="shared" si="395"/>
        <v>102.60000000000001</v>
      </c>
      <c r="FD41" s="76">
        <f t="shared" si="395"/>
        <v>102.60000000000001</v>
      </c>
      <c r="FE41" s="76">
        <f t="shared" si="395"/>
        <v>102.60000000000001</v>
      </c>
      <c r="FF41" s="76">
        <f t="shared" si="395"/>
        <v>102.60000000000001</v>
      </c>
      <c r="FG41" s="76">
        <f t="shared" si="395"/>
        <v>102.60000000000001</v>
      </c>
      <c r="FH41" s="76">
        <f t="shared" si="395"/>
        <v>102.60000000000001</v>
      </c>
      <c r="FI41" s="76">
        <f t="shared" si="395"/>
        <v>102.60000000000001</v>
      </c>
      <c r="FJ41" s="76">
        <f t="shared" si="396"/>
        <v>102.60000000000001</v>
      </c>
      <c r="FK41" s="76">
        <f t="shared" si="396"/>
        <v>102.60000000000001</v>
      </c>
      <c r="FL41" s="76">
        <f t="shared" si="396"/>
        <v>102.60000000000001</v>
      </c>
      <c r="FM41" s="76">
        <f t="shared" si="396"/>
        <v>102.60000000000001</v>
      </c>
      <c r="FN41" s="76">
        <f t="shared" si="396"/>
        <v>102.60000000000001</v>
      </c>
      <c r="FO41" s="76">
        <f t="shared" si="396"/>
        <v>102.60000000000001</v>
      </c>
      <c r="FP41" s="76">
        <f t="shared" si="396"/>
        <v>102.60000000000001</v>
      </c>
      <c r="FQ41" s="76">
        <f t="shared" si="396"/>
        <v>102.60000000000001</v>
      </c>
      <c r="FR41" s="76">
        <f t="shared" si="396"/>
        <v>102.60000000000001</v>
      </c>
      <c r="FS41" s="76">
        <f t="shared" si="396"/>
        <v>102.60000000000001</v>
      </c>
      <c r="FT41" s="76">
        <f t="shared" si="396"/>
        <v>102.60000000000001</v>
      </c>
      <c r="FU41" s="76">
        <f t="shared" si="396"/>
        <v>102.60000000000001</v>
      </c>
      <c r="FV41" s="79">
        <f t="shared" si="73"/>
        <v>-11.399999999999991</v>
      </c>
      <c r="FX41" s="76">
        <f t="shared" si="397"/>
        <v>0</v>
      </c>
      <c r="FY41" s="76">
        <f t="shared" si="397"/>
        <v>0</v>
      </c>
      <c r="FZ41" s="76">
        <f t="shared" si="397"/>
        <v>0</v>
      </c>
      <c r="GA41" s="76">
        <f t="shared" si="397"/>
        <v>0</v>
      </c>
      <c r="GB41" s="76">
        <f t="shared" si="397"/>
        <v>0</v>
      </c>
      <c r="GC41" s="76">
        <f t="shared" si="397"/>
        <v>0</v>
      </c>
      <c r="GD41" s="76">
        <f t="shared" si="397"/>
        <v>0</v>
      </c>
      <c r="GE41" s="76">
        <f t="shared" si="397"/>
        <v>0</v>
      </c>
      <c r="GF41" s="76">
        <f t="shared" si="397"/>
        <v>0</v>
      </c>
      <c r="GG41" s="76">
        <f t="shared" si="397"/>
        <v>0</v>
      </c>
      <c r="GH41" s="76">
        <f t="shared" si="398"/>
        <v>0</v>
      </c>
      <c r="GI41" s="76">
        <f t="shared" si="398"/>
        <v>0</v>
      </c>
      <c r="GJ41" s="76">
        <f t="shared" si="398"/>
        <v>0</v>
      </c>
      <c r="GK41" s="76">
        <f t="shared" si="398"/>
        <v>0</v>
      </c>
      <c r="GL41" s="76">
        <f t="shared" si="398"/>
        <v>0</v>
      </c>
      <c r="GM41" s="76">
        <f t="shared" si="398"/>
        <v>0</v>
      </c>
      <c r="GN41" s="76">
        <f t="shared" si="398"/>
        <v>0</v>
      </c>
      <c r="GO41" s="76">
        <f t="shared" si="398"/>
        <v>0</v>
      </c>
      <c r="GP41" s="76">
        <f t="shared" si="398"/>
        <v>0</v>
      </c>
      <c r="GQ41" s="76">
        <f t="shared" si="398"/>
        <v>0</v>
      </c>
      <c r="GR41" s="76">
        <f t="shared" si="399"/>
        <v>0</v>
      </c>
      <c r="GS41" s="76">
        <f t="shared" si="399"/>
        <v>0</v>
      </c>
      <c r="GT41" s="76">
        <f t="shared" si="399"/>
        <v>0</v>
      </c>
      <c r="GU41" s="76">
        <f t="shared" si="399"/>
        <v>0</v>
      </c>
      <c r="GV41" s="76">
        <f t="shared" si="399"/>
        <v>0</v>
      </c>
      <c r="GW41" s="76">
        <f t="shared" si="399"/>
        <v>0</v>
      </c>
      <c r="GX41" s="76">
        <f t="shared" si="399"/>
        <v>0</v>
      </c>
      <c r="GY41" s="76">
        <f t="shared" si="399"/>
        <v>0</v>
      </c>
      <c r="GZ41" s="76">
        <f t="shared" si="399"/>
        <v>0</v>
      </c>
      <c r="HA41" s="76">
        <f t="shared" si="399"/>
        <v>0</v>
      </c>
      <c r="HB41" s="76">
        <f t="shared" si="400"/>
        <v>0</v>
      </c>
      <c r="HC41" s="76">
        <f t="shared" si="400"/>
        <v>0</v>
      </c>
      <c r="HD41" s="76">
        <f t="shared" si="400"/>
        <v>0</v>
      </c>
      <c r="HE41" s="76">
        <f t="shared" si="400"/>
        <v>0</v>
      </c>
      <c r="HF41" s="76">
        <f t="shared" si="400"/>
        <v>0</v>
      </c>
      <c r="HG41" s="76">
        <f t="shared" si="400"/>
        <v>0</v>
      </c>
      <c r="HH41" s="76">
        <f t="shared" si="400"/>
        <v>0</v>
      </c>
      <c r="HI41" s="76">
        <f t="shared" si="400"/>
        <v>0</v>
      </c>
      <c r="HJ41" s="76">
        <f t="shared" si="400"/>
        <v>0</v>
      </c>
      <c r="HK41" s="76">
        <f t="shared" si="400"/>
        <v>0</v>
      </c>
      <c r="HL41" s="76">
        <f t="shared" si="401"/>
        <v>0</v>
      </c>
      <c r="HM41" s="76">
        <f t="shared" si="401"/>
        <v>0</v>
      </c>
      <c r="HN41" s="76">
        <f t="shared" si="401"/>
        <v>0</v>
      </c>
      <c r="HO41" s="76">
        <f t="shared" si="401"/>
        <v>0</v>
      </c>
      <c r="HP41" s="76">
        <f t="shared" si="401"/>
        <v>0</v>
      </c>
      <c r="HQ41" s="76">
        <f t="shared" si="401"/>
        <v>0</v>
      </c>
      <c r="HR41" s="76">
        <f t="shared" si="401"/>
        <v>0</v>
      </c>
      <c r="HS41" s="76">
        <f t="shared" si="401"/>
        <v>0</v>
      </c>
      <c r="HT41" s="76">
        <f t="shared" si="401"/>
        <v>0</v>
      </c>
      <c r="HU41" s="76">
        <f t="shared" si="401"/>
        <v>0</v>
      </c>
      <c r="HV41" s="76">
        <f t="shared" si="401"/>
        <v>0</v>
      </c>
      <c r="HW41" s="76">
        <f t="shared" si="401"/>
        <v>0</v>
      </c>
      <c r="HX41" s="79">
        <f t="shared" si="124"/>
        <v>0</v>
      </c>
    </row>
    <row r="42" spans="1:232" ht="30" outlineLevel="1">
      <c r="A42" s="39" t="str">
        <f t="shared" si="231"/>
        <v/>
      </c>
      <c r="B42" s="199"/>
      <c r="C42" s="42"/>
      <c r="D42" s="204"/>
      <c r="E42" s="204"/>
      <c r="F42" s="204"/>
      <c r="G42" s="204"/>
      <c r="H42" s="204"/>
      <c r="I42" s="32"/>
      <c r="J42" s="32"/>
      <c r="K42" s="32"/>
      <c r="L42" s="32"/>
      <c r="M42" s="175" t="s">
        <v>240</v>
      </c>
      <c r="N42" s="32"/>
      <c r="O42" s="32"/>
      <c r="P42" s="32"/>
      <c r="Q42" s="32"/>
      <c r="R42" s="32"/>
      <c r="S42" s="32"/>
      <c r="T42" s="32"/>
      <c r="U42" s="32"/>
      <c r="V42" s="32" t="s">
        <v>26</v>
      </c>
      <c r="W42" s="32"/>
      <c r="X42" s="32"/>
      <c r="Y42" s="32"/>
      <c r="Z42" s="174"/>
      <c r="AA42" s="208" t="s">
        <v>55</v>
      </c>
      <c r="AB42" s="178">
        <v>44469</v>
      </c>
      <c r="AC42" s="178">
        <v>44503</v>
      </c>
      <c r="AD42" s="179" t="s">
        <v>132</v>
      </c>
      <c r="AE42" s="185">
        <v>6.666666666666667</v>
      </c>
      <c r="AF42" s="185">
        <v>6.666666666666667</v>
      </c>
      <c r="AG42" s="185">
        <v>6.666666666666667</v>
      </c>
      <c r="AH42" s="185">
        <v>20</v>
      </c>
      <c r="AI42" s="185">
        <v>20</v>
      </c>
      <c r="AJ42" s="185">
        <v>20</v>
      </c>
      <c r="AK42" s="185">
        <v>20</v>
      </c>
      <c r="AL42" s="185">
        <v>20</v>
      </c>
      <c r="AM42" s="186">
        <f t="shared" si="252"/>
        <v>120</v>
      </c>
      <c r="AN42" s="28">
        <f t="shared" si="361"/>
        <v>24</v>
      </c>
      <c r="AO42" s="28">
        <f t="shared" si="382"/>
        <v>0</v>
      </c>
      <c r="AP42" s="118">
        <f t="shared" si="362"/>
        <v>0.2</v>
      </c>
      <c r="AQ42" s="29">
        <f t="shared" si="380"/>
        <v>0</v>
      </c>
      <c r="AR42" s="43">
        <f t="shared" si="363"/>
        <v>-0.2</v>
      </c>
      <c r="AS42" s="46" t="s">
        <v>115</v>
      </c>
      <c r="AT42" s="30">
        <f t="shared" si="381"/>
        <v>44469</v>
      </c>
      <c r="AU42" s="30">
        <v>44392</v>
      </c>
      <c r="AV42" s="47" t="s">
        <v>140</v>
      </c>
      <c r="AW42" s="49" t="s">
        <v>182</v>
      </c>
      <c r="AX42" s="30">
        <v>44377</v>
      </c>
      <c r="AY42" s="30">
        <v>44392</v>
      </c>
      <c r="AZ42" s="47" t="s">
        <v>140</v>
      </c>
      <c r="BA42" s="172" t="s">
        <v>116</v>
      </c>
      <c r="BB42" s="30">
        <v>44438</v>
      </c>
      <c r="BC42" s="30">
        <f t="shared" si="383"/>
        <v>44438</v>
      </c>
      <c r="BD42" s="47" t="s">
        <v>140</v>
      </c>
      <c r="BE42" s="172" t="s">
        <v>122</v>
      </c>
      <c r="BF42" s="30">
        <v>44438</v>
      </c>
      <c r="BG42" s="30">
        <f t="shared" si="384"/>
        <v>44438</v>
      </c>
      <c r="BH42" s="47" t="s">
        <v>140</v>
      </c>
      <c r="BI42" s="172" t="s">
        <v>123</v>
      </c>
      <c r="BJ42" s="30">
        <v>44438</v>
      </c>
      <c r="BK42" s="30">
        <f t="shared" si="385"/>
        <v>44438</v>
      </c>
      <c r="BL42" s="47" t="s">
        <v>140</v>
      </c>
      <c r="BM42" s="172" t="s">
        <v>185</v>
      </c>
      <c r="BN42" s="30">
        <v>44469</v>
      </c>
      <c r="BO42" s="30">
        <f t="shared" si="386"/>
        <v>44469</v>
      </c>
      <c r="BP42" s="47" t="s">
        <v>140</v>
      </c>
      <c r="BR42" s="5">
        <f t="shared" si="127"/>
        <v>30</v>
      </c>
      <c r="BS42" s="76">
        <f t="shared" si="387"/>
        <v>0</v>
      </c>
      <c r="BT42" s="76">
        <f t="shared" si="387"/>
        <v>0</v>
      </c>
      <c r="BU42" s="76">
        <f t="shared" si="387"/>
        <v>0</v>
      </c>
      <c r="BV42" s="76">
        <f t="shared" si="387"/>
        <v>0</v>
      </c>
      <c r="BW42" s="76">
        <f t="shared" si="387"/>
        <v>24</v>
      </c>
      <c r="BX42" s="76">
        <f t="shared" si="387"/>
        <v>24</v>
      </c>
      <c r="BY42" s="76">
        <f t="shared" si="387"/>
        <v>24</v>
      </c>
      <c r="BZ42" s="76">
        <f t="shared" si="387"/>
        <v>24</v>
      </c>
      <c r="CA42" s="76">
        <f t="shared" si="387"/>
        <v>24</v>
      </c>
      <c r="CB42" s="76">
        <f t="shared" si="387"/>
        <v>24</v>
      </c>
      <c r="CC42" s="76">
        <f t="shared" si="388"/>
        <v>24</v>
      </c>
      <c r="CD42" s="76">
        <f t="shared" si="388"/>
        <v>24</v>
      </c>
      <c r="CE42" s="76">
        <f t="shared" si="388"/>
        <v>24</v>
      </c>
      <c r="CF42" s="76">
        <f t="shared" si="388"/>
        <v>66</v>
      </c>
      <c r="CG42" s="76">
        <f t="shared" si="388"/>
        <v>66</v>
      </c>
      <c r="CH42" s="76">
        <f t="shared" si="388"/>
        <v>66</v>
      </c>
      <c r="CI42" s="76">
        <f t="shared" si="388"/>
        <v>66</v>
      </c>
      <c r="CJ42" s="76">
        <f t="shared" si="388"/>
        <v>108.00000000000001</v>
      </c>
      <c r="CK42" s="76">
        <f t="shared" si="388"/>
        <v>108.00000000000001</v>
      </c>
      <c r="CL42" s="76">
        <f t="shared" si="388"/>
        <v>108.00000000000001</v>
      </c>
      <c r="CM42" s="76">
        <f t="shared" si="389"/>
        <v>108.00000000000001</v>
      </c>
      <c r="CN42" s="76">
        <f t="shared" si="389"/>
        <v>108.00000000000001</v>
      </c>
      <c r="CO42" s="76">
        <f t="shared" si="389"/>
        <v>108.00000000000001</v>
      </c>
      <c r="CP42" s="76">
        <f t="shared" si="389"/>
        <v>108.00000000000001</v>
      </c>
      <c r="CQ42" s="76">
        <f t="shared" si="389"/>
        <v>108.00000000000001</v>
      </c>
      <c r="CR42" s="76">
        <f t="shared" si="389"/>
        <v>108.00000000000001</v>
      </c>
      <c r="CS42" s="76">
        <f t="shared" si="389"/>
        <v>108.00000000000001</v>
      </c>
      <c r="CT42" s="76">
        <f t="shared" si="389"/>
        <v>108.00000000000001</v>
      </c>
      <c r="CU42" s="76">
        <f t="shared" si="389"/>
        <v>108.00000000000001</v>
      </c>
      <c r="CV42" s="76">
        <f t="shared" si="389"/>
        <v>108.00000000000001</v>
      </c>
      <c r="CW42" s="76">
        <f t="shared" si="390"/>
        <v>108.00000000000001</v>
      </c>
      <c r="CX42" s="76">
        <f t="shared" si="390"/>
        <v>108.00000000000001</v>
      </c>
      <c r="CY42" s="76">
        <f t="shared" si="390"/>
        <v>108.00000000000001</v>
      </c>
      <c r="CZ42" s="76">
        <f t="shared" si="390"/>
        <v>108.00000000000001</v>
      </c>
      <c r="DA42" s="76">
        <f t="shared" si="390"/>
        <v>108.00000000000001</v>
      </c>
      <c r="DB42" s="76">
        <f t="shared" si="390"/>
        <v>108.00000000000001</v>
      </c>
      <c r="DC42" s="76">
        <f t="shared" si="390"/>
        <v>108.00000000000001</v>
      </c>
      <c r="DD42" s="76">
        <f t="shared" si="390"/>
        <v>108.00000000000001</v>
      </c>
      <c r="DE42" s="76">
        <f t="shared" si="390"/>
        <v>108.00000000000001</v>
      </c>
      <c r="DF42" s="76">
        <f t="shared" si="390"/>
        <v>108.00000000000001</v>
      </c>
      <c r="DG42" s="76">
        <f t="shared" si="391"/>
        <v>108.00000000000001</v>
      </c>
      <c r="DH42" s="76">
        <f t="shared" si="391"/>
        <v>108.00000000000001</v>
      </c>
      <c r="DI42" s="76">
        <f t="shared" si="391"/>
        <v>108.00000000000001</v>
      </c>
      <c r="DJ42" s="76">
        <f t="shared" si="391"/>
        <v>108.00000000000001</v>
      </c>
      <c r="DK42" s="76">
        <f t="shared" si="391"/>
        <v>108.00000000000001</v>
      </c>
      <c r="DL42" s="76">
        <f t="shared" si="391"/>
        <v>108.00000000000001</v>
      </c>
      <c r="DM42" s="76">
        <f t="shared" si="391"/>
        <v>108.00000000000001</v>
      </c>
      <c r="DN42" s="76">
        <f t="shared" si="391"/>
        <v>108.00000000000001</v>
      </c>
      <c r="DO42" s="76">
        <f t="shared" si="391"/>
        <v>108.00000000000001</v>
      </c>
      <c r="DP42" s="76">
        <f t="shared" si="391"/>
        <v>108.00000000000001</v>
      </c>
      <c r="DQ42" s="76">
        <f t="shared" si="391"/>
        <v>108.00000000000001</v>
      </c>
      <c r="DR42" s="76">
        <f t="shared" si="391"/>
        <v>108.00000000000001</v>
      </c>
      <c r="DS42" s="79">
        <f t="shared" si="22"/>
        <v>-11.999999999999986</v>
      </c>
      <c r="DV42" s="76">
        <f t="shared" si="392"/>
        <v>0</v>
      </c>
      <c r="DW42" s="76">
        <f t="shared" si="392"/>
        <v>0</v>
      </c>
      <c r="DX42" s="76">
        <f t="shared" si="392"/>
        <v>0</v>
      </c>
      <c r="DY42" s="76">
        <f t="shared" si="392"/>
        <v>0</v>
      </c>
      <c r="DZ42" s="76">
        <f t="shared" si="392"/>
        <v>0</v>
      </c>
      <c r="EA42" s="76">
        <f t="shared" si="392"/>
        <v>0</v>
      </c>
      <c r="EB42" s="76">
        <f t="shared" si="392"/>
        <v>48</v>
      </c>
      <c r="EC42" s="76">
        <f t="shared" si="392"/>
        <v>48</v>
      </c>
      <c r="ED42" s="76">
        <f t="shared" si="392"/>
        <v>48</v>
      </c>
      <c r="EE42" s="76">
        <f t="shared" si="392"/>
        <v>48</v>
      </c>
      <c r="EF42" s="76">
        <f t="shared" si="393"/>
        <v>48</v>
      </c>
      <c r="EG42" s="76">
        <f t="shared" si="393"/>
        <v>48</v>
      </c>
      <c r="EH42" s="76">
        <f t="shared" si="393"/>
        <v>48</v>
      </c>
      <c r="EI42" s="76">
        <f t="shared" si="393"/>
        <v>90.000000000000014</v>
      </c>
      <c r="EJ42" s="76">
        <f t="shared" si="393"/>
        <v>90.000000000000014</v>
      </c>
      <c r="EK42" s="76">
        <f t="shared" si="393"/>
        <v>90.000000000000014</v>
      </c>
      <c r="EL42" s="76">
        <f t="shared" si="393"/>
        <v>90.000000000000014</v>
      </c>
      <c r="EM42" s="76">
        <f t="shared" si="393"/>
        <v>108.00000000000001</v>
      </c>
      <c r="EN42" s="76">
        <f t="shared" si="393"/>
        <v>108.00000000000001</v>
      </c>
      <c r="EO42" s="76">
        <f t="shared" si="393"/>
        <v>108.00000000000001</v>
      </c>
      <c r="EP42" s="76">
        <f t="shared" si="394"/>
        <v>108.00000000000001</v>
      </c>
      <c r="EQ42" s="76">
        <f t="shared" si="394"/>
        <v>108.00000000000001</v>
      </c>
      <c r="ER42" s="76">
        <f t="shared" si="394"/>
        <v>108.00000000000001</v>
      </c>
      <c r="ES42" s="76">
        <f t="shared" si="394"/>
        <v>108.00000000000001</v>
      </c>
      <c r="ET42" s="76">
        <f t="shared" si="394"/>
        <v>108.00000000000001</v>
      </c>
      <c r="EU42" s="76">
        <f t="shared" si="394"/>
        <v>108.00000000000001</v>
      </c>
      <c r="EV42" s="76">
        <f t="shared" si="394"/>
        <v>108.00000000000001</v>
      </c>
      <c r="EW42" s="76">
        <f t="shared" si="394"/>
        <v>108.00000000000001</v>
      </c>
      <c r="EX42" s="76">
        <f t="shared" si="394"/>
        <v>108.00000000000001</v>
      </c>
      <c r="EY42" s="76">
        <f t="shared" si="394"/>
        <v>108.00000000000001</v>
      </c>
      <c r="EZ42" s="76">
        <f t="shared" si="395"/>
        <v>108.00000000000001</v>
      </c>
      <c r="FA42" s="76">
        <f t="shared" si="395"/>
        <v>108.00000000000001</v>
      </c>
      <c r="FB42" s="76">
        <f t="shared" si="395"/>
        <v>108.00000000000001</v>
      </c>
      <c r="FC42" s="76">
        <f t="shared" si="395"/>
        <v>108.00000000000001</v>
      </c>
      <c r="FD42" s="76">
        <f t="shared" si="395"/>
        <v>108.00000000000001</v>
      </c>
      <c r="FE42" s="76">
        <f t="shared" si="395"/>
        <v>108.00000000000001</v>
      </c>
      <c r="FF42" s="76">
        <f t="shared" si="395"/>
        <v>108.00000000000001</v>
      </c>
      <c r="FG42" s="76">
        <f t="shared" si="395"/>
        <v>108.00000000000001</v>
      </c>
      <c r="FH42" s="76">
        <f t="shared" si="395"/>
        <v>108.00000000000001</v>
      </c>
      <c r="FI42" s="76">
        <f t="shared" si="395"/>
        <v>108.00000000000001</v>
      </c>
      <c r="FJ42" s="76">
        <f t="shared" si="396"/>
        <v>108.00000000000001</v>
      </c>
      <c r="FK42" s="76">
        <f t="shared" si="396"/>
        <v>108.00000000000001</v>
      </c>
      <c r="FL42" s="76">
        <f t="shared" si="396"/>
        <v>108.00000000000001</v>
      </c>
      <c r="FM42" s="76">
        <f t="shared" si="396"/>
        <v>108.00000000000001</v>
      </c>
      <c r="FN42" s="76">
        <f t="shared" si="396"/>
        <v>108.00000000000001</v>
      </c>
      <c r="FO42" s="76">
        <f t="shared" si="396"/>
        <v>108.00000000000001</v>
      </c>
      <c r="FP42" s="76">
        <f t="shared" si="396"/>
        <v>108.00000000000001</v>
      </c>
      <c r="FQ42" s="76">
        <f t="shared" si="396"/>
        <v>108.00000000000001</v>
      </c>
      <c r="FR42" s="76">
        <f t="shared" si="396"/>
        <v>108.00000000000001</v>
      </c>
      <c r="FS42" s="76">
        <f t="shared" si="396"/>
        <v>108.00000000000001</v>
      </c>
      <c r="FT42" s="76">
        <f t="shared" si="396"/>
        <v>108.00000000000001</v>
      </c>
      <c r="FU42" s="76">
        <f t="shared" si="396"/>
        <v>108.00000000000001</v>
      </c>
      <c r="FV42" s="79">
        <f t="shared" si="73"/>
        <v>-11.999999999999986</v>
      </c>
      <c r="FX42" s="76">
        <f t="shared" si="397"/>
        <v>0</v>
      </c>
      <c r="FY42" s="76">
        <f t="shared" si="397"/>
        <v>0</v>
      </c>
      <c r="FZ42" s="76">
        <f t="shared" si="397"/>
        <v>0</v>
      </c>
      <c r="GA42" s="76">
        <f t="shared" si="397"/>
        <v>0</v>
      </c>
      <c r="GB42" s="76">
        <f t="shared" si="397"/>
        <v>0</v>
      </c>
      <c r="GC42" s="76">
        <f t="shared" si="397"/>
        <v>0</v>
      </c>
      <c r="GD42" s="76">
        <f t="shared" si="397"/>
        <v>0</v>
      </c>
      <c r="GE42" s="76">
        <f t="shared" si="397"/>
        <v>0</v>
      </c>
      <c r="GF42" s="76">
        <f t="shared" si="397"/>
        <v>0</v>
      </c>
      <c r="GG42" s="76">
        <f t="shared" si="397"/>
        <v>0</v>
      </c>
      <c r="GH42" s="76">
        <f t="shared" si="398"/>
        <v>0</v>
      </c>
      <c r="GI42" s="76">
        <f t="shared" si="398"/>
        <v>0</v>
      </c>
      <c r="GJ42" s="76">
        <f t="shared" si="398"/>
        <v>0</v>
      </c>
      <c r="GK42" s="76">
        <f t="shared" si="398"/>
        <v>0</v>
      </c>
      <c r="GL42" s="76">
        <f t="shared" si="398"/>
        <v>0</v>
      </c>
      <c r="GM42" s="76">
        <f t="shared" si="398"/>
        <v>0</v>
      </c>
      <c r="GN42" s="76">
        <f t="shared" si="398"/>
        <v>0</v>
      </c>
      <c r="GO42" s="76">
        <f t="shared" si="398"/>
        <v>0</v>
      </c>
      <c r="GP42" s="76">
        <f t="shared" si="398"/>
        <v>0</v>
      </c>
      <c r="GQ42" s="76">
        <f t="shared" si="398"/>
        <v>0</v>
      </c>
      <c r="GR42" s="76">
        <f t="shared" si="399"/>
        <v>0</v>
      </c>
      <c r="GS42" s="76">
        <f t="shared" si="399"/>
        <v>0</v>
      </c>
      <c r="GT42" s="76">
        <f t="shared" si="399"/>
        <v>0</v>
      </c>
      <c r="GU42" s="76">
        <f t="shared" si="399"/>
        <v>0</v>
      </c>
      <c r="GV42" s="76">
        <f t="shared" si="399"/>
        <v>0</v>
      </c>
      <c r="GW42" s="76">
        <f t="shared" si="399"/>
        <v>0</v>
      </c>
      <c r="GX42" s="76">
        <f t="shared" si="399"/>
        <v>0</v>
      </c>
      <c r="GY42" s="76">
        <f t="shared" si="399"/>
        <v>0</v>
      </c>
      <c r="GZ42" s="76">
        <f t="shared" si="399"/>
        <v>0</v>
      </c>
      <c r="HA42" s="76">
        <f t="shared" si="399"/>
        <v>0</v>
      </c>
      <c r="HB42" s="76">
        <f t="shared" si="400"/>
        <v>0</v>
      </c>
      <c r="HC42" s="76">
        <f t="shared" si="400"/>
        <v>0</v>
      </c>
      <c r="HD42" s="76">
        <f t="shared" si="400"/>
        <v>0</v>
      </c>
      <c r="HE42" s="76">
        <f t="shared" si="400"/>
        <v>0</v>
      </c>
      <c r="HF42" s="76">
        <f t="shared" si="400"/>
        <v>0</v>
      </c>
      <c r="HG42" s="76">
        <f t="shared" si="400"/>
        <v>0</v>
      </c>
      <c r="HH42" s="76">
        <f t="shared" si="400"/>
        <v>0</v>
      </c>
      <c r="HI42" s="76">
        <f t="shared" si="400"/>
        <v>0</v>
      </c>
      <c r="HJ42" s="76">
        <f t="shared" si="400"/>
        <v>0</v>
      </c>
      <c r="HK42" s="76">
        <f t="shared" si="400"/>
        <v>0</v>
      </c>
      <c r="HL42" s="76">
        <f t="shared" si="401"/>
        <v>0</v>
      </c>
      <c r="HM42" s="76">
        <f t="shared" si="401"/>
        <v>0</v>
      </c>
      <c r="HN42" s="76">
        <f t="shared" si="401"/>
        <v>0</v>
      </c>
      <c r="HO42" s="76">
        <f t="shared" si="401"/>
        <v>0</v>
      </c>
      <c r="HP42" s="76">
        <f t="shared" si="401"/>
        <v>0</v>
      </c>
      <c r="HQ42" s="76">
        <f t="shared" si="401"/>
        <v>0</v>
      </c>
      <c r="HR42" s="76">
        <f t="shared" si="401"/>
        <v>0</v>
      </c>
      <c r="HS42" s="76">
        <f t="shared" si="401"/>
        <v>0</v>
      </c>
      <c r="HT42" s="76">
        <f t="shared" si="401"/>
        <v>0</v>
      </c>
      <c r="HU42" s="76">
        <f t="shared" si="401"/>
        <v>0</v>
      </c>
      <c r="HV42" s="76">
        <f t="shared" si="401"/>
        <v>0</v>
      </c>
      <c r="HW42" s="76">
        <f t="shared" si="401"/>
        <v>0</v>
      </c>
      <c r="HX42" s="79">
        <f t="shared" si="124"/>
        <v>0</v>
      </c>
    </row>
    <row r="43" spans="1:232" ht="30" outlineLevel="1">
      <c r="A43" s="39" t="str">
        <f t="shared" si="231"/>
        <v/>
      </c>
      <c r="B43" s="199"/>
      <c r="C43" s="42"/>
      <c r="D43" s="204"/>
      <c r="E43" s="204"/>
      <c r="F43" s="204"/>
      <c r="G43" s="204"/>
      <c r="H43" s="204"/>
      <c r="I43" s="32"/>
      <c r="J43" s="32"/>
      <c r="K43" s="32"/>
      <c r="L43" s="32"/>
      <c r="M43" s="175" t="s">
        <v>241</v>
      </c>
      <c r="N43" s="32"/>
      <c r="O43" s="32"/>
      <c r="P43" s="32"/>
      <c r="Q43" s="32"/>
      <c r="R43" s="32"/>
      <c r="S43" s="32"/>
      <c r="T43" s="32"/>
      <c r="U43" s="32"/>
      <c r="V43" s="32" t="s">
        <v>25</v>
      </c>
      <c r="W43" s="32"/>
      <c r="X43" s="32"/>
      <c r="Y43" s="32"/>
      <c r="Z43" s="174"/>
      <c r="AA43" s="208" t="s">
        <v>56</v>
      </c>
      <c r="AB43" s="178">
        <v>44469</v>
      </c>
      <c r="AC43" s="178">
        <v>44503</v>
      </c>
      <c r="AD43" s="179" t="s">
        <v>132</v>
      </c>
      <c r="AE43" s="185">
        <v>11.166666666666666</v>
      </c>
      <c r="AF43" s="185">
        <v>11.166666666666666</v>
      </c>
      <c r="AG43" s="185">
        <v>11.166666666666666</v>
      </c>
      <c r="AH43" s="185">
        <v>33.5</v>
      </c>
      <c r="AI43" s="185">
        <v>33.5</v>
      </c>
      <c r="AJ43" s="185">
        <v>33.5</v>
      </c>
      <c r="AK43" s="185">
        <v>33.5</v>
      </c>
      <c r="AL43" s="185">
        <v>33.5</v>
      </c>
      <c r="AM43" s="186">
        <f t="shared" si="252"/>
        <v>201</v>
      </c>
      <c r="AN43" s="28">
        <f t="shared" si="361"/>
        <v>40.200000000000003</v>
      </c>
      <c r="AO43" s="28">
        <f t="shared" si="382"/>
        <v>0</v>
      </c>
      <c r="AP43" s="118">
        <f t="shared" si="362"/>
        <v>0.2</v>
      </c>
      <c r="AQ43" s="29">
        <f t="shared" si="380"/>
        <v>0</v>
      </c>
      <c r="AR43" s="43">
        <f t="shared" si="363"/>
        <v>-0.2</v>
      </c>
      <c r="AS43" s="46" t="s">
        <v>115</v>
      </c>
      <c r="AT43" s="30">
        <f t="shared" si="381"/>
        <v>44469</v>
      </c>
      <c r="AU43" s="30">
        <v>44392</v>
      </c>
      <c r="AV43" s="47" t="s">
        <v>140</v>
      </c>
      <c r="AW43" s="49" t="s">
        <v>182</v>
      </c>
      <c r="AX43" s="30">
        <v>44377</v>
      </c>
      <c r="AY43" s="30">
        <v>44392</v>
      </c>
      <c r="AZ43" s="47" t="s">
        <v>140</v>
      </c>
      <c r="BA43" s="172" t="s">
        <v>116</v>
      </c>
      <c r="BB43" s="30">
        <v>44438</v>
      </c>
      <c r="BC43" s="30">
        <f t="shared" si="383"/>
        <v>44438</v>
      </c>
      <c r="BD43" s="47" t="s">
        <v>140</v>
      </c>
      <c r="BE43" s="172" t="s">
        <v>122</v>
      </c>
      <c r="BF43" s="30">
        <v>44438</v>
      </c>
      <c r="BG43" s="30">
        <f t="shared" si="384"/>
        <v>44438</v>
      </c>
      <c r="BH43" s="47" t="s">
        <v>140</v>
      </c>
      <c r="BI43" s="172" t="s">
        <v>123</v>
      </c>
      <c r="BJ43" s="30">
        <v>44438</v>
      </c>
      <c r="BK43" s="30">
        <f t="shared" si="385"/>
        <v>44438</v>
      </c>
      <c r="BL43" s="47" t="s">
        <v>140</v>
      </c>
      <c r="BM43" s="172" t="s">
        <v>185</v>
      </c>
      <c r="BN43" s="30">
        <v>44469</v>
      </c>
      <c r="BO43" s="30">
        <f t="shared" si="386"/>
        <v>44469</v>
      </c>
      <c r="BP43" s="47" t="s">
        <v>140</v>
      </c>
      <c r="BR43" s="5">
        <f t="shared" si="127"/>
        <v>31</v>
      </c>
      <c r="BS43" s="76">
        <f t="shared" si="387"/>
        <v>0</v>
      </c>
      <c r="BT43" s="76">
        <f t="shared" si="387"/>
        <v>0</v>
      </c>
      <c r="BU43" s="76">
        <f t="shared" si="387"/>
        <v>0</v>
      </c>
      <c r="BV43" s="76">
        <f t="shared" si="387"/>
        <v>0</v>
      </c>
      <c r="BW43" s="76">
        <f t="shared" si="387"/>
        <v>40.200000000000003</v>
      </c>
      <c r="BX43" s="76">
        <f t="shared" si="387"/>
        <v>40.200000000000003</v>
      </c>
      <c r="BY43" s="76">
        <f t="shared" si="387"/>
        <v>40.200000000000003</v>
      </c>
      <c r="BZ43" s="76">
        <f t="shared" si="387"/>
        <v>40.200000000000003</v>
      </c>
      <c r="CA43" s="76">
        <f t="shared" si="387"/>
        <v>40.200000000000003</v>
      </c>
      <c r="CB43" s="76">
        <f t="shared" si="387"/>
        <v>40.200000000000003</v>
      </c>
      <c r="CC43" s="76">
        <f t="shared" si="388"/>
        <v>40.200000000000003</v>
      </c>
      <c r="CD43" s="76">
        <f t="shared" si="388"/>
        <v>40.200000000000003</v>
      </c>
      <c r="CE43" s="76">
        <f t="shared" si="388"/>
        <v>40.200000000000003</v>
      </c>
      <c r="CF43" s="76">
        <f t="shared" si="388"/>
        <v>110.55000000000001</v>
      </c>
      <c r="CG43" s="76">
        <f t="shared" si="388"/>
        <v>110.55000000000001</v>
      </c>
      <c r="CH43" s="76">
        <f t="shared" si="388"/>
        <v>110.55000000000001</v>
      </c>
      <c r="CI43" s="76">
        <f t="shared" si="388"/>
        <v>110.55000000000001</v>
      </c>
      <c r="CJ43" s="76">
        <f t="shared" si="388"/>
        <v>180.90000000000003</v>
      </c>
      <c r="CK43" s="76">
        <f t="shared" si="388"/>
        <v>180.90000000000003</v>
      </c>
      <c r="CL43" s="76">
        <f t="shared" si="388"/>
        <v>180.90000000000003</v>
      </c>
      <c r="CM43" s="76">
        <f t="shared" si="389"/>
        <v>180.90000000000003</v>
      </c>
      <c r="CN43" s="76">
        <f t="shared" si="389"/>
        <v>180.90000000000003</v>
      </c>
      <c r="CO43" s="76">
        <f t="shared" si="389"/>
        <v>180.90000000000003</v>
      </c>
      <c r="CP43" s="76">
        <f t="shared" si="389"/>
        <v>180.90000000000003</v>
      </c>
      <c r="CQ43" s="76">
        <f t="shared" si="389"/>
        <v>180.90000000000003</v>
      </c>
      <c r="CR43" s="76">
        <f t="shared" si="389"/>
        <v>180.90000000000003</v>
      </c>
      <c r="CS43" s="76">
        <f t="shared" si="389"/>
        <v>180.90000000000003</v>
      </c>
      <c r="CT43" s="76">
        <f t="shared" si="389"/>
        <v>180.90000000000003</v>
      </c>
      <c r="CU43" s="76">
        <f t="shared" si="389"/>
        <v>180.90000000000003</v>
      </c>
      <c r="CV43" s="76">
        <f t="shared" si="389"/>
        <v>180.90000000000003</v>
      </c>
      <c r="CW43" s="76">
        <f t="shared" si="390"/>
        <v>180.90000000000003</v>
      </c>
      <c r="CX43" s="76">
        <f t="shared" si="390"/>
        <v>180.90000000000003</v>
      </c>
      <c r="CY43" s="76">
        <f t="shared" si="390"/>
        <v>180.90000000000003</v>
      </c>
      <c r="CZ43" s="76">
        <f t="shared" si="390"/>
        <v>180.90000000000003</v>
      </c>
      <c r="DA43" s="76">
        <f t="shared" si="390"/>
        <v>180.90000000000003</v>
      </c>
      <c r="DB43" s="76">
        <f t="shared" si="390"/>
        <v>180.90000000000003</v>
      </c>
      <c r="DC43" s="76">
        <f t="shared" si="390"/>
        <v>180.90000000000003</v>
      </c>
      <c r="DD43" s="76">
        <f t="shared" si="390"/>
        <v>180.90000000000003</v>
      </c>
      <c r="DE43" s="76">
        <f t="shared" si="390"/>
        <v>180.90000000000003</v>
      </c>
      <c r="DF43" s="76">
        <f t="shared" si="390"/>
        <v>180.90000000000003</v>
      </c>
      <c r="DG43" s="76">
        <f t="shared" si="391"/>
        <v>180.90000000000003</v>
      </c>
      <c r="DH43" s="76">
        <f t="shared" si="391"/>
        <v>180.90000000000003</v>
      </c>
      <c r="DI43" s="76">
        <f t="shared" si="391"/>
        <v>180.90000000000003</v>
      </c>
      <c r="DJ43" s="76">
        <f t="shared" si="391"/>
        <v>180.90000000000003</v>
      </c>
      <c r="DK43" s="76">
        <f t="shared" si="391"/>
        <v>180.90000000000003</v>
      </c>
      <c r="DL43" s="76">
        <f t="shared" si="391"/>
        <v>180.90000000000003</v>
      </c>
      <c r="DM43" s="76">
        <f t="shared" si="391"/>
        <v>180.90000000000003</v>
      </c>
      <c r="DN43" s="76">
        <f t="shared" si="391"/>
        <v>180.90000000000003</v>
      </c>
      <c r="DO43" s="76">
        <f t="shared" si="391"/>
        <v>180.90000000000003</v>
      </c>
      <c r="DP43" s="76">
        <f t="shared" si="391"/>
        <v>180.90000000000003</v>
      </c>
      <c r="DQ43" s="76">
        <f t="shared" si="391"/>
        <v>180.90000000000003</v>
      </c>
      <c r="DR43" s="76">
        <f t="shared" si="391"/>
        <v>180.90000000000003</v>
      </c>
      <c r="DS43" s="79">
        <f t="shared" si="22"/>
        <v>-20.099999999999966</v>
      </c>
      <c r="DV43" s="76">
        <f t="shared" si="392"/>
        <v>0</v>
      </c>
      <c r="DW43" s="76">
        <f t="shared" si="392"/>
        <v>0</v>
      </c>
      <c r="DX43" s="76">
        <f t="shared" si="392"/>
        <v>0</v>
      </c>
      <c r="DY43" s="76">
        <f t="shared" si="392"/>
        <v>0</v>
      </c>
      <c r="DZ43" s="76">
        <f t="shared" si="392"/>
        <v>0</v>
      </c>
      <c r="EA43" s="76">
        <f t="shared" si="392"/>
        <v>0</v>
      </c>
      <c r="EB43" s="76">
        <f t="shared" si="392"/>
        <v>80.400000000000006</v>
      </c>
      <c r="EC43" s="76">
        <f t="shared" si="392"/>
        <v>80.400000000000006</v>
      </c>
      <c r="ED43" s="76">
        <f t="shared" si="392"/>
        <v>80.400000000000006</v>
      </c>
      <c r="EE43" s="76">
        <f t="shared" si="392"/>
        <v>80.400000000000006</v>
      </c>
      <c r="EF43" s="76">
        <f t="shared" si="393"/>
        <v>80.400000000000006</v>
      </c>
      <c r="EG43" s="76">
        <f t="shared" si="393"/>
        <v>80.400000000000006</v>
      </c>
      <c r="EH43" s="76">
        <f t="shared" si="393"/>
        <v>80.400000000000006</v>
      </c>
      <c r="EI43" s="76">
        <f t="shared" si="393"/>
        <v>150.75000000000003</v>
      </c>
      <c r="EJ43" s="76">
        <f t="shared" si="393"/>
        <v>150.75000000000003</v>
      </c>
      <c r="EK43" s="76">
        <f t="shared" si="393"/>
        <v>150.75000000000003</v>
      </c>
      <c r="EL43" s="76">
        <f t="shared" si="393"/>
        <v>150.75000000000003</v>
      </c>
      <c r="EM43" s="76">
        <f t="shared" si="393"/>
        <v>180.90000000000003</v>
      </c>
      <c r="EN43" s="76">
        <f t="shared" si="393"/>
        <v>180.90000000000003</v>
      </c>
      <c r="EO43" s="76">
        <f t="shared" si="393"/>
        <v>180.90000000000003</v>
      </c>
      <c r="EP43" s="76">
        <f t="shared" si="394"/>
        <v>180.90000000000003</v>
      </c>
      <c r="EQ43" s="76">
        <f t="shared" si="394"/>
        <v>180.90000000000003</v>
      </c>
      <c r="ER43" s="76">
        <f t="shared" si="394"/>
        <v>180.90000000000003</v>
      </c>
      <c r="ES43" s="76">
        <f t="shared" si="394"/>
        <v>180.90000000000003</v>
      </c>
      <c r="ET43" s="76">
        <f t="shared" si="394"/>
        <v>180.90000000000003</v>
      </c>
      <c r="EU43" s="76">
        <f t="shared" si="394"/>
        <v>180.90000000000003</v>
      </c>
      <c r="EV43" s="76">
        <f t="shared" si="394"/>
        <v>180.90000000000003</v>
      </c>
      <c r="EW43" s="76">
        <f t="shared" si="394"/>
        <v>180.90000000000003</v>
      </c>
      <c r="EX43" s="76">
        <f t="shared" si="394"/>
        <v>180.90000000000003</v>
      </c>
      <c r="EY43" s="76">
        <f t="shared" si="394"/>
        <v>180.90000000000003</v>
      </c>
      <c r="EZ43" s="76">
        <f t="shared" si="395"/>
        <v>180.90000000000003</v>
      </c>
      <c r="FA43" s="76">
        <f t="shared" si="395"/>
        <v>180.90000000000003</v>
      </c>
      <c r="FB43" s="76">
        <f t="shared" si="395"/>
        <v>180.90000000000003</v>
      </c>
      <c r="FC43" s="76">
        <f t="shared" si="395"/>
        <v>180.90000000000003</v>
      </c>
      <c r="FD43" s="76">
        <f t="shared" si="395"/>
        <v>180.90000000000003</v>
      </c>
      <c r="FE43" s="76">
        <f t="shared" si="395"/>
        <v>180.90000000000003</v>
      </c>
      <c r="FF43" s="76">
        <f t="shared" si="395"/>
        <v>180.90000000000003</v>
      </c>
      <c r="FG43" s="76">
        <f t="shared" si="395"/>
        <v>180.90000000000003</v>
      </c>
      <c r="FH43" s="76">
        <f t="shared" si="395"/>
        <v>180.90000000000003</v>
      </c>
      <c r="FI43" s="76">
        <f t="shared" si="395"/>
        <v>180.90000000000003</v>
      </c>
      <c r="FJ43" s="76">
        <f t="shared" si="396"/>
        <v>180.90000000000003</v>
      </c>
      <c r="FK43" s="76">
        <f t="shared" si="396"/>
        <v>180.90000000000003</v>
      </c>
      <c r="FL43" s="76">
        <f t="shared" si="396"/>
        <v>180.90000000000003</v>
      </c>
      <c r="FM43" s="76">
        <f t="shared" si="396"/>
        <v>180.90000000000003</v>
      </c>
      <c r="FN43" s="76">
        <f t="shared" si="396"/>
        <v>180.90000000000003</v>
      </c>
      <c r="FO43" s="76">
        <f t="shared" si="396"/>
        <v>180.90000000000003</v>
      </c>
      <c r="FP43" s="76">
        <f t="shared" si="396"/>
        <v>180.90000000000003</v>
      </c>
      <c r="FQ43" s="76">
        <f t="shared" si="396"/>
        <v>180.90000000000003</v>
      </c>
      <c r="FR43" s="76">
        <f t="shared" si="396"/>
        <v>180.90000000000003</v>
      </c>
      <c r="FS43" s="76">
        <f t="shared" si="396"/>
        <v>180.90000000000003</v>
      </c>
      <c r="FT43" s="76">
        <f t="shared" si="396"/>
        <v>180.90000000000003</v>
      </c>
      <c r="FU43" s="76">
        <f t="shared" si="396"/>
        <v>180.90000000000003</v>
      </c>
      <c r="FV43" s="79">
        <f t="shared" si="73"/>
        <v>-20.099999999999966</v>
      </c>
      <c r="FX43" s="76">
        <f t="shared" si="397"/>
        <v>0</v>
      </c>
      <c r="FY43" s="76">
        <f t="shared" si="397"/>
        <v>0</v>
      </c>
      <c r="FZ43" s="76">
        <f t="shared" si="397"/>
        <v>0</v>
      </c>
      <c r="GA43" s="76">
        <f t="shared" si="397"/>
        <v>0</v>
      </c>
      <c r="GB43" s="76">
        <f t="shared" si="397"/>
        <v>0</v>
      </c>
      <c r="GC43" s="76">
        <f t="shared" si="397"/>
        <v>0</v>
      </c>
      <c r="GD43" s="76">
        <f t="shared" si="397"/>
        <v>0</v>
      </c>
      <c r="GE43" s="76">
        <f t="shared" si="397"/>
        <v>0</v>
      </c>
      <c r="GF43" s="76">
        <f t="shared" si="397"/>
        <v>0</v>
      </c>
      <c r="GG43" s="76">
        <f t="shared" si="397"/>
        <v>0</v>
      </c>
      <c r="GH43" s="76">
        <f t="shared" si="398"/>
        <v>0</v>
      </c>
      <c r="GI43" s="76">
        <f t="shared" si="398"/>
        <v>0</v>
      </c>
      <c r="GJ43" s="76">
        <f t="shared" si="398"/>
        <v>0</v>
      </c>
      <c r="GK43" s="76">
        <f t="shared" si="398"/>
        <v>0</v>
      </c>
      <c r="GL43" s="76">
        <f t="shared" si="398"/>
        <v>0</v>
      </c>
      <c r="GM43" s="76">
        <f t="shared" si="398"/>
        <v>0</v>
      </c>
      <c r="GN43" s="76">
        <f t="shared" si="398"/>
        <v>0</v>
      </c>
      <c r="GO43" s="76">
        <f t="shared" si="398"/>
        <v>0</v>
      </c>
      <c r="GP43" s="76">
        <f t="shared" si="398"/>
        <v>0</v>
      </c>
      <c r="GQ43" s="76">
        <f t="shared" si="398"/>
        <v>0</v>
      </c>
      <c r="GR43" s="76">
        <f t="shared" si="399"/>
        <v>0</v>
      </c>
      <c r="GS43" s="76">
        <f t="shared" si="399"/>
        <v>0</v>
      </c>
      <c r="GT43" s="76">
        <f t="shared" si="399"/>
        <v>0</v>
      </c>
      <c r="GU43" s="76">
        <f t="shared" si="399"/>
        <v>0</v>
      </c>
      <c r="GV43" s="76">
        <f t="shared" si="399"/>
        <v>0</v>
      </c>
      <c r="GW43" s="76">
        <f t="shared" si="399"/>
        <v>0</v>
      </c>
      <c r="GX43" s="76">
        <f t="shared" si="399"/>
        <v>0</v>
      </c>
      <c r="GY43" s="76">
        <f t="shared" si="399"/>
        <v>0</v>
      </c>
      <c r="GZ43" s="76">
        <f t="shared" si="399"/>
        <v>0</v>
      </c>
      <c r="HA43" s="76">
        <f t="shared" si="399"/>
        <v>0</v>
      </c>
      <c r="HB43" s="76">
        <f t="shared" si="400"/>
        <v>0</v>
      </c>
      <c r="HC43" s="76">
        <f t="shared" si="400"/>
        <v>0</v>
      </c>
      <c r="HD43" s="76">
        <f t="shared" si="400"/>
        <v>0</v>
      </c>
      <c r="HE43" s="76">
        <f t="shared" si="400"/>
        <v>0</v>
      </c>
      <c r="HF43" s="76">
        <f t="shared" si="400"/>
        <v>0</v>
      </c>
      <c r="HG43" s="76">
        <f t="shared" si="400"/>
        <v>0</v>
      </c>
      <c r="HH43" s="76">
        <f t="shared" si="400"/>
        <v>0</v>
      </c>
      <c r="HI43" s="76">
        <f t="shared" si="400"/>
        <v>0</v>
      </c>
      <c r="HJ43" s="76">
        <f t="shared" si="400"/>
        <v>0</v>
      </c>
      <c r="HK43" s="76">
        <f t="shared" si="400"/>
        <v>0</v>
      </c>
      <c r="HL43" s="76">
        <f t="shared" si="401"/>
        <v>0</v>
      </c>
      <c r="HM43" s="76">
        <f t="shared" si="401"/>
        <v>0</v>
      </c>
      <c r="HN43" s="76">
        <f t="shared" si="401"/>
        <v>0</v>
      </c>
      <c r="HO43" s="76">
        <f t="shared" si="401"/>
        <v>0</v>
      </c>
      <c r="HP43" s="76">
        <f t="shared" si="401"/>
        <v>0</v>
      </c>
      <c r="HQ43" s="76">
        <f t="shared" si="401"/>
        <v>0</v>
      </c>
      <c r="HR43" s="76">
        <f t="shared" si="401"/>
        <v>0</v>
      </c>
      <c r="HS43" s="76">
        <f t="shared" si="401"/>
        <v>0</v>
      </c>
      <c r="HT43" s="76">
        <f t="shared" si="401"/>
        <v>0</v>
      </c>
      <c r="HU43" s="76">
        <f t="shared" si="401"/>
        <v>0</v>
      </c>
      <c r="HV43" s="76">
        <f t="shared" si="401"/>
        <v>0</v>
      </c>
      <c r="HW43" s="76">
        <f t="shared" si="401"/>
        <v>0</v>
      </c>
      <c r="HX43" s="79">
        <f t="shared" si="124"/>
        <v>0</v>
      </c>
    </row>
    <row r="44" spans="1:232" ht="30" outlineLevel="1">
      <c r="A44" s="39" t="str">
        <f t="shared" si="231"/>
        <v/>
      </c>
      <c r="B44" s="199"/>
      <c r="C44" s="42"/>
      <c r="D44" s="204"/>
      <c r="E44" s="204"/>
      <c r="F44" s="204"/>
      <c r="G44" s="204"/>
      <c r="H44" s="204"/>
      <c r="I44" s="32"/>
      <c r="J44" s="32"/>
      <c r="K44" s="32"/>
      <c r="L44" s="32"/>
      <c r="M44" s="175" t="s">
        <v>242</v>
      </c>
      <c r="N44" s="32"/>
      <c r="O44" s="32"/>
      <c r="P44" s="32"/>
      <c r="Q44" s="32"/>
      <c r="R44" s="32"/>
      <c r="S44" s="32"/>
      <c r="T44" s="32"/>
      <c r="U44" s="32"/>
      <c r="V44" s="32" t="s">
        <v>26</v>
      </c>
      <c r="W44" s="32"/>
      <c r="X44" s="32"/>
      <c r="Y44" s="32"/>
      <c r="Z44" s="174"/>
      <c r="AA44" s="208" t="s">
        <v>57</v>
      </c>
      <c r="AB44" s="178">
        <v>44469</v>
      </c>
      <c r="AC44" s="178">
        <v>44503</v>
      </c>
      <c r="AD44" s="179" t="s">
        <v>132</v>
      </c>
      <c r="AE44" s="185">
        <v>1.9444444444444444</v>
      </c>
      <c r="AF44" s="185">
        <v>1.9444444444444444</v>
      </c>
      <c r="AG44" s="185">
        <v>1.9444444444444444</v>
      </c>
      <c r="AH44" s="185">
        <v>5.833333333333333</v>
      </c>
      <c r="AI44" s="185">
        <v>5.833333333333333</v>
      </c>
      <c r="AJ44" s="185">
        <v>5.833333333333333</v>
      </c>
      <c r="AK44" s="185">
        <v>5.833333333333333</v>
      </c>
      <c r="AL44" s="185">
        <v>5.833333333333333</v>
      </c>
      <c r="AM44" s="186">
        <f t="shared" si="252"/>
        <v>35</v>
      </c>
      <c r="AN44" s="28">
        <f t="shared" si="361"/>
        <v>7</v>
      </c>
      <c r="AO44" s="28">
        <f t="shared" si="382"/>
        <v>0</v>
      </c>
      <c r="AP44" s="118">
        <f t="shared" si="362"/>
        <v>0.2</v>
      </c>
      <c r="AQ44" s="29">
        <f t="shared" si="380"/>
        <v>0</v>
      </c>
      <c r="AR44" s="43">
        <f t="shared" si="363"/>
        <v>-0.2</v>
      </c>
      <c r="AS44" s="46" t="s">
        <v>115</v>
      </c>
      <c r="AT44" s="30">
        <f t="shared" si="381"/>
        <v>44469</v>
      </c>
      <c r="AU44" s="30">
        <v>44392</v>
      </c>
      <c r="AV44" s="47" t="s">
        <v>140</v>
      </c>
      <c r="AW44" s="49" t="s">
        <v>182</v>
      </c>
      <c r="AX44" s="30">
        <v>44377</v>
      </c>
      <c r="AY44" s="30">
        <v>44392</v>
      </c>
      <c r="AZ44" s="47" t="s">
        <v>140</v>
      </c>
      <c r="BA44" s="172" t="s">
        <v>116</v>
      </c>
      <c r="BB44" s="30">
        <v>44438</v>
      </c>
      <c r="BC44" s="30">
        <f t="shared" si="383"/>
        <v>44438</v>
      </c>
      <c r="BD44" s="47" t="s">
        <v>140</v>
      </c>
      <c r="BE44" s="172" t="s">
        <v>122</v>
      </c>
      <c r="BF44" s="30">
        <v>44438</v>
      </c>
      <c r="BG44" s="30">
        <f t="shared" si="384"/>
        <v>44438</v>
      </c>
      <c r="BH44" s="47" t="s">
        <v>140</v>
      </c>
      <c r="BI44" s="172" t="s">
        <v>123</v>
      </c>
      <c r="BJ44" s="30">
        <v>44438</v>
      </c>
      <c r="BK44" s="30">
        <f t="shared" si="385"/>
        <v>44438</v>
      </c>
      <c r="BL44" s="47" t="s">
        <v>140</v>
      </c>
      <c r="BM44" s="172" t="s">
        <v>185</v>
      </c>
      <c r="BN44" s="30">
        <v>44469</v>
      </c>
      <c r="BO44" s="30">
        <f t="shared" si="386"/>
        <v>44469</v>
      </c>
      <c r="BP44" s="47" t="s">
        <v>140</v>
      </c>
      <c r="BR44" s="5">
        <f t="shared" si="127"/>
        <v>32</v>
      </c>
      <c r="BS44" s="76">
        <f t="shared" si="387"/>
        <v>0</v>
      </c>
      <c r="BT44" s="76">
        <f t="shared" si="387"/>
        <v>0</v>
      </c>
      <c r="BU44" s="76">
        <f t="shared" si="387"/>
        <v>0</v>
      </c>
      <c r="BV44" s="76">
        <f t="shared" si="387"/>
        <v>0</v>
      </c>
      <c r="BW44" s="76">
        <f t="shared" si="387"/>
        <v>7</v>
      </c>
      <c r="BX44" s="76">
        <f t="shared" si="387"/>
        <v>7</v>
      </c>
      <c r="BY44" s="76">
        <f t="shared" si="387"/>
        <v>7</v>
      </c>
      <c r="BZ44" s="76">
        <f t="shared" si="387"/>
        <v>7</v>
      </c>
      <c r="CA44" s="76">
        <f t="shared" si="387"/>
        <v>7</v>
      </c>
      <c r="CB44" s="76">
        <f t="shared" si="387"/>
        <v>7</v>
      </c>
      <c r="CC44" s="76">
        <f t="shared" si="388"/>
        <v>7</v>
      </c>
      <c r="CD44" s="76">
        <f t="shared" si="388"/>
        <v>7</v>
      </c>
      <c r="CE44" s="76">
        <f t="shared" si="388"/>
        <v>7</v>
      </c>
      <c r="CF44" s="76">
        <f t="shared" si="388"/>
        <v>19.25</v>
      </c>
      <c r="CG44" s="76">
        <f t="shared" si="388"/>
        <v>19.25</v>
      </c>
      <c r="CH44" s="76">
        <f t="shared" si="388"/>
        <v>19.25</v>
      </c>
      <c r="CI44" s="76">
        <f t="shared" si="388"/>
        <v>19.25</v>
      </c>
      <c r="CJ44" s="76">
        <f t="shared" si="388"/>
        <v>31.500000000000004</v>
      </c>
      <c r="CK44" s="76">
        <f t="shared" si="388"/>
        <v>31.500000000000004</v>
      </c>
      <c r="CL44" s="76">
        <f t="shared" si="388"/>
        <v>31.500000000000004</v>
      </c>
      <c r="CM44" s="76">
        <f t="shared" si="389"/>
        <v>31.500000000000004</v>
      </c>
      <c r="CN44" s="76">
        <f t="shared" si="389"/>
        <v>31.500000000000004</v>
      </c>
      <c r="CO44" s="76">
        <f t="shared" si="389"/>
        <v>31.500000000000004</v>
      </c>
      <c r="CP44" s="76">
        <f t="shared" si="389"/>
        <v>31.500000000000004</v>
      </c>
      <c r="CQ44" s="76">
        <f t="shared" si="389"/>
        <v>31.500000000000004</v>
      </c>
      <c r="CR44" s="76">
        <f t="shared" si="389"/>
        <v>31.500000000000004</v>
      </c>
      <c r="CS44" s="76">
        <f t="shared" si="389"/>
        <v>31.500000000000004</v>
      </c>
      <c r="CT44" s="76">
        <f t="shared" si="389"/>
        <v>31.500000000000004</v>
      </c>
      <c r="CU44" s="76">
        <f t="shared" si="389"/>
        <v>31.500000000000004</v>
      </c>
      <c r="CV44" s="76">
        <f t="shared" si="389"/>
        <v>31.500000000000004</v>
      </c>
      <c r="CW44" s="76">
        <f t="shared" si="390"/>
        <v>31.500000000000004</v>
      </c>
      <c r="CX44" s="76">
        <f t="shared" si="390"/>
        <v>31.500000000000004</v>
      </c>
      <c r="CY44" s="76">
        <f t="shared" si="390"/>
        <v>31.500000000000004</v>
      </c>
      <c r="CZ44" s="76">
        <f t="shared" si="390"/>
        <v>31.500000000000004</v>
      </c>
      <c r="DA44" s="76">
        <f t="shared" si="390"/>
        <v>31.500000000000004</v>
      </c>
      <c r="DB44" s="76">
        <f t="shared" si="390"/>
        <v>31.500000000000004</v>
      </c>
      <c r="DC44" s="76">
        <f t="shared" si="390"/>
        <v>31.500000000000004</v>
      </c>
      <c r="DD44" s="76">
        <f t="shared" si="390"/>
        <v>31.500000000000004</v>
      </c>
      <c r="DE44" s="76">
        <f t="shared" si="390"/>
        <v>31.500000000000004</v>
      </c>
      <c r="DF44" s="76">
        <f t="shared" si="390"/>
        <v>31.500000000000004</v>
      </c>
      <c r="DG44" s="76">
        <f t="shared" si="391"/>
        <v>31.500000000000004</v>
      </c>
      <c r="DH44" s="76">
        <f t="shared" si="391"/>
        <v>31.500000000000004</v>
      </c>
      <c r="DI44" s="76">
        <f t="shared" si="391"/>
        <v>31.500000000000004</v>
      </c>
      <c r="DJ44" s="76">
        <f t="shared" si="391"/>
        <v>31.500000000000004</v>
      </c>
      <c r="DK44" s="76">
        <f t="shared" si="391"/>
        <v>31.500000000000004</v>
      </c>
      <c r="DL44" s="76">
        <f t="shared" si="391"/>
        <v>31.500000000000004</v>
      </c>
      <c r="DM44" s="76">
        <f t="shared" si="391"/>
        <v>31.500000000000004</v>
      </c>
      <c r="DN44" s="76">
        <f t="shared" si="391"/>
        <v>31.500000000000004</v>
      </c>
      <c r="DO44" s="76">
        <f t="shared" si="391"/>
        <v>31.500000000000004</v>
      </c>
      <c r="DP44" s="76">
        <f t="shared" si="391"/>
        <v>31.500000000000004</v>
      </c>
      <c r="DQ44" s="76">
        <f t="shared" si="391"/>
        <v>31.500000000000004</v>
      </c>
      <c r="DR44" s="76">
        <f t="shared" si="391"/>
        <v>31.500000000000004</v>
      </c>
      <c r="DS44" s="79">
        <f t="shared" si="22"/>
        <v>-3.4999999999999964</v>
      </c>
      <c r="DV44" s="76">
        <f t="shared" si="392"/>
        <v>0</v>
      </c>
      <c r="DW44" s="76">
        <f t="shared" si="392"/>
        <v>0</v>
      </c>
      <c r="DX44" s="76">
        <f t="shared" si="392"/>
        <v>0</v>
      </c>
      <c r="DY44" s="76">
        <f t="shared" si="392"/>
        <v>0</v>
      </c>
      <c r="DZ44" s="76">
        <f t="shared" si="392"/>
        <v>0</v>
      </c>
      <c r="EA44" s="76">
        <f t="shared" si="392"/>
        <v>0</v>
      </c>
      <c r="EB44" s="76">
        <f t="shared" si="392"/>
        <v>14</v>
      </c>
      <c r="EC44" s="76">
        <f t="shared" si="392"/>
        <v>14</v>
      </c>
      <c r="ED44" s="76">
        <f t="shared" si="392"/>
        <v>14</v>
      </c>
      <c r="EE44" s="76">
        <f t="shared" si="392"/>
        <v>14</v>
      </c>
      <c r="EF44" s="76">
        <f t="shared" si="393"/>
        <v>14</v>
      </c>
      <c r="EG44" s="76">
        <f t="shared" si="393"/>
        <v>14</v>
      </c>
      <c r="EH44" s="76">
        <f t="shared" si="393"/>
        <v>14</v>
      </c>
      <c r="EI44" s="76">
        <f t="shared" si="393"/>
        <v>26.250000000000004</v>
      </c>
      <c r="EJ44" s="76">
        <f t="shared" si="393"/>
        <v>26.250000000000004</v>
      </c>
      <c r="EK44" s="76">
        <f t="shared" si="393"/>
        <v>26.250000000000004</v>
      </c>
      <c r="EL44" s="76">
        <f t="shared" si="393"/>
        <v>26.250000000000004</v>
      </c>
      <c r="EM44" s="76">
        <f t="shared" si="393"/>
        <v>31.500000000000004</v>
      </c>
      <c r="EN44" s="76">
        <f t="shared" si="393"/>
        <v>31.500000000000004</v>
      </c>
      <c r="EO44" s="76">
        <f t="shared" si="393"/>
        <v>31.500000000000004</v>
      </c>
      <c r="EP44" s="76">
        <f t="shared" si="394"/>
        <v>31.500000000000004</v>
      </c>
      <c r="EQ44" s="76">
        <f t="shared" si="394"/>
        <v>31.500000000000004</v>
      </c>
      <c r="ER44" s="76">
        <f t="shared" si="394"/>
        <v>31.500000000000004</v>
      </c>
      <c r="ES44" s="76">
        <f t="shared" si="394"/>
        <v>31.500000000000004</v>
      </c>
      <c r="ET44" s="76">
        <f t="shared" si="394"/>
        <v>31.500000000000004</v>
      </c>
      <c r="EU44" s="76">
        <f t="shared" si="394"/>
        <v>31.500000000000004</v>
      </c>
      <c r="EV44" s="76">
        <f t="shared" si="394"/>
        <v>31.500000000000004</v>
      </c>
      <c r="EW44" s="76">
        <f t="shared" si="394"/>
        <v>31.500000000000004</v>
      </c>
      <c r="EX44" s="76">
        <f t="shared" si="394"/>
        <v>31.500000000000004</v>
      </c>
      <c r="EY44" s="76">
        <f t="shared" si="394"/>
        <v>31.500000000000004</v>
      </c>
      <c r="EZ44" s="76">
        <f t="shared" si="395"/>
        <v>31.500000000000004</v>
      </c>
      <c r="FA44" s="76">
        <f t="shared" si="395"/>
        <v>31.500000000000004</v>
      </c>
      <c r="FB44" s="76">
        <f t="shared" si="395"/>
        <v>31.500000000000004</v>
      </c>
      <c r="FC44" s="76">
        <f t="shared" si="395"/>
        <v>31.500000000000004</v>
      </c>
      <c r="FD44" s="76">
        <f t="shared" si="395"/>
        <v>31.500000000000004</v>
      </c>
      <c r="FE44" s="76">
        <f t="shared" si="395"/>
        <v>31.500000000000004</v>
      </c>
      <c r="FF44" s="76">
        <f t="shared" si="395"/>
        <v>31.500000000000004</v>
      </c>
      <c r="FG44" s="76">
        <f t="shared" si="395"/>
        <v>31.500000000000004</v>
      </c>
      <c r="FH44" s="76">
        <f t="shared" si="395"/>
        <v>31.500000000000004</v>
      </c>
      <c r="FI44" s="76">
        <f t="shared" si="395"/>
        <v>31.500000000000004</v>
      </c>
      <c r="FJ44" s="76">
        <f t="shared" si="396"/>
        <v>31.500000000000004</v>
      </c>
      <c r="FK44" s="76">
        <f t="shared" si="396"/>
        <v>31.500000000000004</v>
      </c>
      <c r="FL44" s="76">
        <f t="shared" si="396"/>
        <v>31.500000000000004</v>
      </c>
      <c r="FM44" s="76">
        <f t="shared" si="396"/>
        <v>31.500000000000004</v>
      </c>
      <c r="FN44" s="76">
        <f t="shared" si="396"/>
        <v>31.500000000000004</v>
      </c>
      <c r="FO44" s="76">
        <f t="shared" si="396"/>
        <v>31.500000000000004</v>
      </c>
      <c r="FP44" s="76">
        <f t="shared" si="396"/>
        <v>31.500000000000004</v>
      </c>
      <c r="FQ44" s="76">
        <f t="shared" si="396"/>
        <v>31.500000000000004</v>
      </c>
      <c r="FR44" s="76">
        <f t="shared" si="396"/>
        <v>31.500000000000004</v>
      </c>
      <c r="FS44" s="76">
        <f t="shared" si="396"/>
        <v>31.500000000000004</v>
      </c>
      <c r="FT44" s="76">
        <f t="shared" si="396"/>
        <v>31.500000000000004</v>
      </c>
      <c r="FU44" s="76">
        <f t="shared" si="396"/>
        <v>31.500000000000004</v>
      </c>
      <c r="FV44" s="79">
        <f t="shared" si="73"/>
        <v>-3.4999999999999964</v>
      </c>
      <c r="FX44" s="76">
        <f t="shared" si="397"/>
        <v>0</v>
      </c>
      <c r="FY44" s="76">
        <f t="shared" si="397"/>
        <v>0</v>
      </c>
      <c r="FZ44" s="76">
        <f t="shared" si="397"/>
        <v>0</v>
      </c>
      <c r="GA44" s="76">
        <f t="shared" si="397"/>
        <v>0</v>
      </c>
      <c r="GB44" s="76">
        <f t="shared" si="397"/>
        <v>0</v>
      </c>
      <c r="GC44" s="76">
        <f t="shared" si="397"/>
        <v>0</v>
      </c>
      <c r="GD44" s="76">
        <f t="shared" si="397"/>
        <v>0</v>
      </c>
      <c r="GE44" s="76">
        <f t="shared" si="397"/>
        <v>0</v>
      </c>
      <c r="GF44" s="76">
        <f t="shared" si="397"/>
        <v>0</v>
      </c>
      <c r="GG44" s="76">
        <f t="shared" si="397"/>
        <v>0</v>
      </c>
      <c r="GH44" s="76">
        <f t="shared" si="398"/>
        <v>0</v>
      </c>
      <c r="GI44" s="76">
        <f t="shared" si="398"/>
        <v>0</v>
      </c>
      <c r="GJ44" s="76">
        <f t="shared" si="398"/>
        <v>0</v>
      </c>
      <c r="GK44" s="76">
        <f t="shared" si="398"/>
        <v>0</v>
      </c>
      <c r="GL44" s="76">
        <f t="shared" si="398"/>
        <v>0</v>
      </c>
      <c r="GM44" s="76">
        <f t="shared" si="398"/>
        <v>0</v>
      </c>
      <c r="GN44" s="76">
        <f t="shared" si="398"/>
        <v>0</v>
      </c>
      <c r="GO44" s="76">
        <f t="shared" si="398"/>
        <v>0</v>
      </c>
      <c r="GP44" s="76">
        <f t="shared" si="398"/>
        <v>0</v>
      </c>
      <c r="GQ44" s="76">
        <f t="shared" si="398"/>
        <v>0</v>
      </c>
      <c r="GR44" s="76">
        <f t="shared" si="399"/>
        <v>0</v>
      </c>
      <c r="GS44" s="76">
        <f t="shared" si="399"/>
        <v>0</v>
      </c>
      <c r="GT44" s="76">
        <f t="shared" si="399"/>
        <v>0</v>
      </c>
      <c r="GU44" s="76">
        <f t="shared" si="399"/>
        <v>0</v>
      </c>
      <c r="GV44" s="76">
        <f t="shared" si="399"/>
        <v>0</v>
      </c>
      <c r="GW44" s="76">
        <f t="shared" si="399"/>
        <v>0</v>
      </c>
      <c r="GX44" s="76">
        <f t="shared" si="399"/>
        <v>0</v>
      </c>
      <c r="GY44" s="76">
        <f t="shared" si="399"/>
        <v>0</v>
      </c>
      <c r="GZ44" s="76">
        <f t="shared" si="399"/>
        <v>0</v>
      </c>
      <c r="HA44" s="76">
        <f t="shared" si="399"/>
        <v>0</v>
      </c>
      <c r="HB44" s="76">
        <f t="shared" si="400"/>
        <v>0</v>
      </c>
      <c r="HC44" s="76">
        <f t="shared" si="400"/>
        <v>0</v>
      </c>
      <c r="HD44" s="76">
        <f t="shared" si="400"/>
        <v>0</v>
      </c>
      <c r="HE44" s="76">
        <f t="shared" si="400"/>
        <v>0</v>
      </c>
      <c r="HF44" s="76">
        <f t="shared" si="400"/>
        <v>0</v>
      </c>
      <c r="HG44" s="76">
        <f t="shared" si="400"/>
        <v>0</v>
      </c>
      <c r="HH44" s="76">
        <f t="shared" si="400"/>
        <v>0</v>
      </c>
      <c r="HI44" s="76">
        <f t="shared" si="400"/>
        <v>0</v>
      </c>
      <c r="HJ44" s="76">
        <f t="shared" si="400"/>
        <v>0</v>
      </c>
      <c r="HK44" s="76">
        <f t="shared" si="400"/>
        <v>0</v>
      </c>
      <c r="HL44" s="76">
        <f t="shared" si="401"/>
        <v>0</v>
      </c>
      <c r="HM44" s="76">
        <f t="shared" si="401"/>
        <v>0</v>
      </c>
      <c r="HN44" s="76">
        <f t="shared" si="401"/>
        <v>0</v>
      </c>
      <c r="HO44" s="76">
        <f t="shared" si="401"/>
        <v>0</v>
      </c>
      <c r="HP44" s="76">
        <f t="shared" si="401"/>
        <v>0</v>
      </c>
      <c r="HQ44" s="76">
        <f t="shared" si="401"/>
        <v>0</v>
      </c>
      <c r="HR44" s="76">
        <f t="shared" si="401"/>
        <v>0</v>
      </c>
      <c r="HS44" s="76">
        <f t="shared" si="401"/>
        <v>0</v>
      </c>
      <c r="HT44" s="76">
        <f t="shared" si="401"/>
        <v>0</v>
      </c>
      <c r="HU44" s="76">
        <f t="shared" si="401"/>
        <v>0</v>
      </c>
      <c r="HV44" s="76">
        <f t="shared" si="401"/>
        <v>0</v>
      </c>
      <c r="HW44" s="76">
        <f t="shared" si="401"/>
        <v>0</v>
      </c>
      <c r="HX44" s="79">
        <f t="shared" si="124"/>
        <v>0</v>
      </c>
    </row>
    <row r="45" spans="1:232" ht="30" outlineLevel="1">
      <c r="A45" s="39" t="str">
        <f t="shared" si="231"/>
        <v/>
      </c>
      <c r="B45" s="199"/>
      <c r="C45" s="42"/>
      <c r="D45" s="204"/>
      <c r="E45" s="204"/>
      <c r="F45" s="204"/>
      <c r="G45" s="204"/>
      <c r="H45" s="204"/>
      <c r="I45" s="32"/>
      <c r="J45" s="32"/>
      <c r="K45" s="32"/>
      <c r="L45" s="32"/>
      <c r="M45" s="175" t="s">
        <v>243</v>
      </c>
      <c r="N45" s="32"/>
      <c r="O45" s="32"/>
      <c r="P45" s="32"/>
      <c r="Q45" s="32"/>
      <c r="R45" s="32"/>
      <c r="S45" s="32"/>
      <c r="T45" s="32"/>
      <c r="U45" s="32"/>
      <c r="V45" s="32" t="s">
        <v>27</v>
      </c>
      <c r="W45" s="32"/>
      <c r="X45" s="32"/>
      <c r="Y45" s="32"/>
      <c r="Z45" s="174"/>
      <c r="AA45" s="208" t="s">
        <v>59</v>
      </c>
      <c r="AB45" s="178">
        <v>44469</v>
      </c>
      <c r="AC45" s="178">
        <v>44503</v>
      </c>
      <c r="AD45" s="179" t="s">
        <v>132</v>
      </c>
      <c r="AE45" s="185">
        <v>3.3888888888888888</v>
      </c>
      <c r="AF45" s="185">
        <v>3.3888888888888888</v>
      </c>
      <c r="AG45" s="185">
        <v>3.3888888888888888</v>
      </c>
      <c r="AH45" s="185">
        <v>10.166666666666666</v>
      </c>
      <c r="AI45" s="185">
        <v>10.166666666666666</v>
      </c>
      <c r="AJ45" s="185">
        <v>10.166666666666666</v>
      </c>
      <c r="AK45" s="185">
        <v>10.166666666666666</v>
      </c>
      <c r="AL45" s="185">
        <v>10.166666666666666</v>
      </c>
      <c r="AM45" s="186">
        <f t="shared" si="252"/>
        <v>60.999999999999993</v>
      </c>
      <c r="AN45" s="28">
        <f t="shared" si="361"/>
        <v>12.2</v>
      </c>
      <c r="AO45" s="28">
        <f t="shared" si="382"/>
        <v>0</v>
      </c>
      <c r="AP45" s="118">
        <f t="shared" si="362"/>
        <v>0.2</v>
      </c>
      <c r="AQ45" s="29">
        <f t="shared" si="380"/>
        <v>0</v>
      </c>
      <c r="AR45" s="43">
        <f t="shared" si="363"/>
        <v>-0.2</v>
      </c>
      <c r="AS45" s="46" t="s">
        <v>115</v>
      </c>
      <c r="AT45" s="30">
        <f t="shared" si="381"/>
        <v>44469</v>
      </c>
      <c r="AU45" s="30">
        <v>44392</v>
      </c>
      <c r="AV45" s="47" t="s">
        <v>140</v>
      </c>
      <c r="AW45" s="49" t="s">
        <v>182</v>
      </c>
      <c r="AX45" s="30">
        <v>44377</v>
      </c>
      <c r="AY45" s="30">
        <v>44392</v>
      </c>
      <c r="AZ45" s="47" t="s">
        <v>140</v>
      </c>
      <c r="BA45" s="172" t="s">
        <v>116</v>
      </c>
      <c r="BB45" s="30">
        <v>44438</v>
      </c>
      <c r="BC45" s="30">
        <f t="shared" si="383"/>
        <v>44438</v>
      </c>
      <c r="BD45" s="47" t="s">
        <v>140</v>
      </c>
      <c r="BE45" s="172" t="s">
        <v>122</v>
      </c>
      <c r="BF45" s="30">
        <v>44438</v>
      </c>
      <c r="BG45" s="30">
        <f t="shared" si="384"/>
        <v>44438</v>
      </c>
      <c r="BH45" s="47" t="s">
        <v>140</v>
      </c>
      <c r="BI45" s="172" t="s">
        <v>123</v>
      </c>
      <c r="BJ45" s="30">
        <v>44438</v>
      </c>
      <c r="BK45" s="30">
        <f t="shared" si="385"/>
        <v>44438</v>
      </c>
      <c r="BL45" s="47" t="s">
        <v>140</v>
      </c>
      <c r="BM45" s="172" t="s">
        <v>185</v>
      </c>
      <c r="BN45" s="30">
        <v>44469</v>
      </c>
      <c r="BO45" s="30">
        <f t="shared" si="386"/>
        <v>44469</v>
      </c>
      <c r="BP45" s="47" t="s">
        <v>140</v>
      </c>
      <c r="BR45" s="5">
        <f t="shared" si="127"/>
        <v>33</v>
      </c>
      <c r="BS45" s="76">
        <f t="shared" ref="BS45:CB56" si="402">(IF($AT45&lt;=BS$7,VLOOKUP($AD45,$Z$5:$AL$6,3,FALSE),0)+IF($AX45&lt;=BS$7,VLOOKUP($AD45,$Z$5:$AL$6,5,FALSE),0)+IF($BB45&lt;=BS$7,VLOOKUP($AD45,$Z$5:$AL$6,7,FALSE),0)+IF($BF45&lt;=BS$7,VLOOKUP($AD45,$Z$5:$AL$6,9,FALSE),0)+IF($BN45&lt;=BS$7,VLOOKUP($AD45,$Z$5:$AL$6,11,FALSE),0))*$AM45</f>
        <v>0</v>
      </c>
      <c r="BT45" s="76">
        <f t="shared" si="402"/>
        <v>0</v>
      </c>
      <c r="BU45" s="76">
        <f t="shared" si="402"/>
        <v>0</v>
      </c>
      <c r="BV45" s="76">
        <f t="shared" si="402"/>
        <v>0</v>
      </c>
      <c r="BW45" s="76">
        <f t="shared" si="402"/>
        <v>12.2</v>
      </c>
      <c r="BX45" s="76">
        <f t="shared" si="402"/>
        <v>12.2</v>
      </c>
      <c r="BY45" s="76">
        <f t="shared" si="402"/>
        <v>12.2</v>
      </c>
      <c r="BZ45" s="76">
        <f t="shared" si="402"/>
        <v>12.2</v>
      </c>
      <c r="CA45" s="76">
        <f t="shared" si="402"/>
        <v>12.2</v>
      </c>
      <c r="CB45" s="76">
        <f t="shared" si="402"/>
        <v>12.2</v>
      </c>
      <c r="CC45" s="76">
        <f t="shared" ref="CC45:CL56" si="403">(IF($AT45&lt;=CC$7,VLOOKUP($AD45,$Z$5:$AL$6,3,FALSE),0)+IF($AX45&lt;=CC$7,VLOOKUP($AD45,$Z$5:$AL$6,5,FALSE),0)+IF($BB45&lt;=CC$7,VLOOKUP($AD45,$Z$5:$AL$6,7,FALSE),0)+IF($BF45&lt;=CC$7,VLOOKUP($AD45,$Z$5:$AL$6,9,FALSE),0)+IF($BN45&lt;=CC$7,VLOOKUP($AD45,$Z$5:$AL$6,11,FALSE),0))*$AM45</f>
        <v>12.2</v>
      </c>
      <c r="CD45" s="76">
        <f t="shared" si="403"/>
        <v>12.2</v>
      </c>
      <c r="CE45" s="76">
        <f t="shared" si="403"/>
        <v>12.2</v>
      </c>
      <c r="CF45" s="76">
        <f t="shared" si="403"/>
        <v>33.549999999999997</v>
      </c>
      <c r="CG45" s="76">
        <f t="shared" si="403"/>
        <v>33.549999999999997</v>
      </c>
      <c r="CH45" s="76">
        <f t="shared" si="403"/>
        <v>33.549999999999997</v>
      </c>
      <c r="CI45" s="76">
        <f t="shared" si="403"/>
        <v>33.549999999999997</v>
      </c>
      <c r="CJ45" s="76">
        <f t="shared" si="403"/>
        <v>54.9</v>
      </c>
      <c r="CK45" s="76">
        <f t="shared" si="403"/>
        <v>54.9</v>
      </c>
      <c r="CL45" s="76">
        <f t="shared" si="403"/>
        <v>54.9</v>
      </c>
      <c r="CM45" s="76">
        <f t="shared" ref="CM45:CV56" si="404">(IF($AT45&lt;=CM$7,VLOOKUP($AD45,$Z$5:$AL$6,3,FALSE),0)+IF($AX45&lt;=CM$7,VLOOKUP($AD45,$Z$5:$AL$6,5,FALSE),0)+IF($BB45&lt;=CM$7,VLOOKUP($AD45,$Z$5:$AL$6,7,FALSE),0)+IF($BF45&lt;=CM$7,VLOOKUP($AD45,$Z$5:$AL$6,9,FALSE),0)+IF($BN45&lt;=CM$7,VLOOKUP($AD45,$Z$5:$AL$6,11,FALSE),0))*$AM45</f>
        <v>54.9</v>
      </c>
      <c r="CN45" s="76">
        <f t="shared" si="404"/>
        <v>54.9</v>
      </c>
      <c r="CO45" s="76">
        <f t="shared" si="404"/>
        <v>54.9</v>
      </c>
      <c r="CP45" s="76">
        <f t="shared" si="404"/>
        <v>54.9</v>
      </c>
      <c r="CQ45" s="76">
        <f t="shared" si="404"/>
        <v>54.9</v>
      </c>
      <c r="CR45" s="76">
        <f t="shared" si="404"/>
        <v>54.9</v>
      </c>
      <c r="CS45" s="76">
        <f t="shared" si="404"/>
        <v>54.9</v>
      </c>
      <c r="CT45" s="76">
        <f t="shared" si="404"/>
        <v>54.9</v>
      </c>
      <c r="CU45" s="76">
        <f t="shared" si="404"/>
        <v>54.9</v>
      </c>
      <c r="CV45" s="76">
        <f t="shared" si="404"/>
        <v>54.9</v>
      </c>
      <c r="CW45" s="76">
        <f t="shared" ref="CW45:DF56" si="405">(IF($AT45&lt;=CW$7,VLOOKUP($AD45,$Z$5:$AL$6,3,FALSE),0)+IF($AX45&lt;=CW$7,VLOOKUP($AD45,$Z$5:$AL$6,5,FALSE),0)+IF($BB45&lt;=CW$7,VLOOKUP($AD45,$Z$5:$AL$6,7,FALSE),0)+IF($BF45&lt;=CW$7,VLOOKUP($AD45,$Z$5:$AL$6,9,FALSE),0)+IF($BN45&lt;=CW$7,VLOOKUP($AD45,$Z$5:$AL$6,11,FALSE),0))*$AM45</f>
        <v>54.9</v>
      </c>
      <c r="CX45" s="76">
        <f t="shared" si="405"/>
        <v>54.9</v>
      </c>
      <c r="CY45" s="76">
        <f t="shared" si="405"/>
        <v>54.9</v>
      </c>
      <c r="CZ45" s="76">
        <f t="shared" si="405"/>
        <v>54.9</v>
      </c>
      <c r="DA45" s="76">
        <f t="shared" si="405"/>
        <v>54.9</v>
      </c>
      <c r="DB45" s="76">
        <f t="shared" si="405"/>
        <v>54.9</v>
      </c>
      <c r="DC45" s="76">
        <f t="shared" si="405"/>
        <v>54.9</v>
      </c>
      <c r="DD45" s="76">
        <f t="shared" si="405"/>
        <v>54.9</v>
      </c>
      <c r="DE45" s="76">
        <f t="shared" si="405"/>
        <v>54.9</v>
      </c>
      <c r="DF45" s="76">
        <f t="shared" si="405"/>
        <v>54.9</v>
      </c>
      <c r="DG45" s="76">
        <f t="shared" ref="DG45:DR56" si="406">(IF($AT45&lt;=DG$7,VLOOKUP($AD45,$Z$5:$AL$6,3,FALSE),0)+IF($AX45&lt;=DG$7,VLOOKUP($AD45,$Z$5:$AL$6,5,FALSE),0)+IF($BB45&lt;=DG$7,VLOOKUP($AD45,$Z$5:$AL$6,7,FALSE),0)+IF($BF45&lt;=DG$7,VLOOKUP($AD45,$Z$5:$AL$6,9,FALSE),0)+IF($BN45&lt;=DG$7,VLOOKUP($AD45,$Z$5:$AL$6,11,FALSE),0))*$AM45</f>
        <v>54.9</v>
      </c>
      <c r="DH45" s="76">
        <f t="shared" si="406"/>
        <v>54.9</v>
      </c>
      <c r="DI45" s="76">
        <f t="shared" si="406"/>
        <v>54.9</v>
      </c>
      <c r="DJ45" s="76">
        <f t="shared" si="406"/>
        <v>54.9</v>
      </c>
      <c r="DK45" s="76">
        <f t="shared" si="406"/>
        <v>54.9</v>
      </c>
      <c r="DL45" s="76">
        <f t="shared" si="406"/>
        <v>54.9</v>
      </c>
      <c r="DM45" s="76">
        <f t="shared" si="406"/>
        <v>54.9</v>
      </c>
      <c r="DN45" s="76">
        <f t="shared" si="406"/>
        <v>54.9</v>
      </c>
      <c r="DO45" s="76">
        <f t="shared" si="406"/>
        <v>54.9</v>
      </c>
      <c r="DP45" s="76">
        <f t="shared" si="406"/>
        <v>54.9</v>
      </c>
      <c r="DQ45" s="76">
        <f t="shared" si="406"/>
        <v>54.9</v>
      </c>
      <c r="DR45" s="76">
        <f t="shared" si="406"/>
        <v>54.9</v>
      </c>
      <c r="DS45" s="79">
        <f t="shared" si="22"/>
        <v>-6.0999999999999943</v>
      </c>
      <c r="DV45" s="76">
        <f t="shared" ref="DV45:EE56" si="407">(IF($AU45&lt;=DV$7,VLOOKUP($AD45,$Z$5:$AL$6,3,FALSE),0)+IF($AY45&lt;=DV$7,VLOOKUP($AD45,$Z$5:$AL$6,5,FALSE),0)+IF($BC45&lt;=DV$7,VLOOKUP($AD45,$Z$5:$AL$6,7,FALSE),0)+IF($BG45&lt;=DV$7,VLOOKUP($AD45,$Z$5:$AL$6,9,FALSE),0)+IF($BO45&lt;=DV$7,VLOOKUP($AD45,$Z$5:$AL$6,11,FALSE),0))*$AM45</f>
        <v>0</v>
      </c>
      <c r="DW45" s="76">
        <f t="shared" si="407"/>
        <v>0</v>
      </c>
      <c r="DX45" s="76">
        <f t="shared" si="407"/>
        <v>0</v>
      </c>
      <c r="DY45" s="76">
        <f t="shared" si="407"/>
        <v>0</v>
      </c>
      <c r="DZ45" s="76">
        <f t="shared" si="407"/>
        <v>0</v>
      </c>
      <c r="EA45" s="76">
        <f t="shared" si="407"/>
        <v>0</v>
      </c>
      <c r="EB45" s="76">
        <f t="shared" si="407"/>
        <v>24.4</v>
      </c>
      <c r="EC45" s="76">
        <f t="shared" si="407"/>
        <v>24.4</v>
      </c>
      <c r="ED45" s="76">
        <f t="shared" si="407"/>
        <v>24.4</v>
      </c>
      <c r="EE45" s="76">
        <f t="shared" si="407"/>
        <v>24.4</v>
      </c>
      <c r="EF45" s="76">
        <f t="shared" ref="EF45:EO56" si="408">(IF($AU45&lt;=EF$7,VLOOKUP($AD45,$Z$5:$AL$6,3,FALSE),0)+IF($AY45&lt;=EF$7,VLOOKUP($AD45,$Z$5:$AL$6,5,FALSE),0)+IF($BC45&lt;=EF$7,VLOOKUP($AD45,$Z$5:$AL$6,7,FALSE),0)+IF($BG45&lt;=EF$7,VLOOKUP($AD45,$Z$5:$AL$6,9,FALSE),0)+IF($BO45&lt;=EF$7,VLOOKUP($AD45,$Z$5:$AL$6,11,FALSE),0))*$AM45</f>
        <v>24.4</v>
      </c>
      <c r="EG45" s="76">
        <f t="shared" si="408"/>
        <v>24.4</v>
      </c>
      <c r="EH45" s="76">
        <f t="shared" si="408"/>
        <v>24.4</v>
      </c>
      <c r="EI45" s="76">
        <f t="shared" si="408"/>
        <v>45.75</v>
      </c>
      <c r="EJ45" s="76">
        <f t="shared" si="408"/>
        <v>45.75</v>
      </c>
      <c r="EK45" s="76">
        <f t="shared" si="408"/>
        <v>45.75</v>
      </c>
      <c r="EL45" s="76">
        <f t="shared" si="408"/>
        <v>45.75</v>
      </c>
      <c r="EM45" s="76">
        <f t="shared" si="408"/>
        <v>54.9</v>
      </c>
      <c r="EN45" s="76">
        <f t="shared" si="408"/>
        <v>54.9</v>
      </c>
      <c r="EO45" s="76">
        <f t="shared" si="408"/>
        <v>54.9</v>
      </c>
      <c r="EP45" s="76">
        <f t="shared" ref="EP45:EY56" si="409">(IF($AU45&lt;=EP$7,VLOOKUP($AD45,$Z$5:$AL$6,3,FALSE),0)+IF($AY45&lt;=EP$7,VLOOKUP($AD45,$Z$5:$AL$6,5,FALSE),0)+IF($BC45&lt;=EP$7,VLOOKUP($AD45,$Z$5:$AL$6,7,FALSE),0)+IF($BG45&lt;=EP$7,VLOOKUP($AD45,$Z$5:$AL$6,9,FALSE),0)+IF($BO45&lt;=EP$7,VLOOKUP($AD45,$Z$5:$AL$6,11,FALSE),0))*$AM45</f>
        <v>54.9</v>
      </c>
      <c r="EQ45" s="76">
        <f t="shared" si="409"/>
        <v>54.9</v>
      </c>
      <c r="ER45" s="76">
        <f t="shared" si="409"/>
        <v>54.9</v>
      </c>
      <c r="ES45" s="76">
        <f t="shared" si="409"/>
        <v>54.9</v>
      </c>
      <c r="ET45" s="76">
        <f t="shared" si="409"/>
        <v>54.9</v>
      </c>
      <c r="EU45" s="76">
        <f t="shared" si="409"/>
        <v>54.9</v>
      </c>
      <c r="EV45" s="76">
        <f t="shared" si="409"/>
        <v>54.9</v>
      </c>
      <c r="EW45" s="76">
        <f t="shared" si="409"/>
        <v>54.9</v>
      </c>
      <c r="EX45" s="76">
        <f t="shared" si="409"/>
        <v>54.9</v>
      </c>
      <c r="EY45" s="76">
        <f t="shared" si="409"/>
        <v>54.9</v>
      </c>
      <c r="EZ45" s="76">
        <f t="shared" ref="EZ45:FI56" si="410">(IF($AU45&lt;=EZ$7,VLOOKUP($AD45,$Z$5:$AL$6,3,FALSE),0)+IF($AY45&lt;=EZ$7,VLOOKUP($AD45,$Z$5:$AL$6,5,FALSE),0)+IF($BC45&lt;=EZ$7,VLOOKUP($AD45,$Z$5:$AL$6,7,FALSE),0)+IF($BG45&lt;=EZ$7,VLOOKUP($AD45,$Z$5:$AL$6,9,FALSE),0)+IF($BO45&lt;=EZ$7,VLOOKUP($AD45,$Z$5:$AL$6,11,FALSE),0))*$AM45</f>
        <v>54.9</v>
      </c>
      <c r="FA45" s="76">
        <f t="shared" si="410"/>
        <v>54.9</v>
      </c>
      <c r="FB45" s="76">
        <f t="shared" si="410"/>
        <v>54.9</v>
      </c>
      <c r="FC45" s="76">
        <f t="shared" si="410"/>
        <v>54.9</v>
      </c>
      <c r="FD45" s="76">
        <f t="shared" si="410"/>
        <v>54.9</v>
      </c>
      <c r="FE45" s="76">
        <f t="shared" si="410"/>
        <v>54.9</v>
      </c>
      <c r="FF45" s="76">
        <f t="shared" si="410"/>
        <v>54.9</v>
      </c>
      <c r="FG45" s="76">
        <f t="shared" si="410"/>
        <v>54.9</v>
      </c>
      <c r="FH45" s="76">
        <f t="shared" si="410"/>
        <v>54.9</v>
      </c>
      <c r="FI45" s="76">
        <f t="shared" si="410"/>
        <v>54.9</v>
      </c>
      <c r="FJ45" s="76">
        <f t="shared" ref="FJ45:FU56" si="411">(IF($AU45&lt;=FJ$7,VLOOKUP($AD45,$Z$5:$AL$6,3,FALSE),0)+IF($AY45&lt;=FJ$7,VLOOKUP($AD45,$Z$5:$AL$6,5,FALSE),0)+IF($BC45&lt;=FJ$7,VLOOKUP($AD45,$Z$5:$AL$6,7,FALSE),0)+IF($BG45&lt;=FJ$7,VLOOKUP($AD45,$Z$5:$AL$6,9,FALSE),0)+IF($BO45&lt;=FJ$7,VLOOKUP($AD45,$Z$5:$AL$6,11,FALSE),0))*$AM45</f>
        <v>54.9</v>
      </c>
      <c r="FK45" s="76">
        <f t="shared" si="411"/>
        <v>54.9</v>
      </c>
      <c r="FL45" s="76">
        <f t="shared" si="411"/>
        <v>54.9</v>
      </c>
      <c r="FM45" s="76">
        <f t="shared" si="411"/>
        <v>54.9</v>
      </c>
      <c r="FN45" s="76">
        <f t="shared" si="411"/>
        <v>54.9</v>
      </c>
      <c r="FO45" s="76">
        <f t="shared" si="411"/>
        <v>54.9</v>
      </c>
      <c r="FP45" s="76">
        <f t="shared" si="411"/>
        <v>54.9</v>
      </c>
      <c r="FQ45" s="76">
        <f t="shared" si="411"/>
        <v>54.9</v>
      </c>
      <c r="FR45" s="76">
        <f t="shared" si="411"/>
        <v>54.9</v>
      </c>
      <c r="FS45" s="76">
        <f t="shared" si="411"/>
        <v>54.9</v>
      </c>
      <c r="FT45" s="76">
        <f t="shared" si="411"/>
        <v>54.9</v>
      </c>
      <c r="FU45" s="76">
        <f t="shared" si="411"/>
        <v>54.9</v>
      </c>
      <c r="FV45" s="79">
        <f t="shared" si="73"/>
        <v>-6.0999999999999943</v>
      </c>
      <c r="FX45" s="76">
        <f t="shared" ref="FX45:GG56" si="412">(IF($AV45&lt;=FX$7,VLOOKUP($AD45,$Z$5:$AL$6,3,FALSE),0)+IF($AZ45&lt;=FX$7,VLOOKUP($AD45,$Z$5:$AL$6,5,FALSE),0)+IF($BD45&lt;=FX$7,VLOOKUP($AD45,$Z$5:$AL$6,7,FALSE),0)+IF($BH45&lt;=FX$7,VLOOKUP($AD45,$Z$5:$AL$6,9,FALSE),0)+IF($BP45&lt;=FX$7,VLOOKUP($AD45,$Z$5:$AL$6,11,FALSE),0))*$AM45</f>
        <v>0</v>
      </c>
      <c r="FY45" s="76">
        <f t="shared" si="412"/>
        <v>0</v>
      </c>
      <c r="FZ45" s="76">
        <f t="shared" si="412"/>
        <v>0</v>
      </c>
      <c r="GA45" s="76">
        <f t="shared" si="412"/>
        <v>0</v>
      </c>
      <c r="GB45" s="76">
        <f t="shared" si="412"/>
        <v>0</v>
      </c>
      <c r="GC45" s="76">
        <f t="shared" si="412"/>
        <v>0</v>
      </c>
      <c r="GD45" s="76">
        <f t="shared" si="412"/>
        <v>0</v>
      </c>
      <c r="GE45" s="76">
        <f t="shared" si="412"/>
        <v>0</v>
      </c>
      <c r="GF45" s="76">
        <f t="shared" si="412"/>
        <v>0</v>
      </c>
      <c r="GG45" s="76">
        <f t="shared" si="412"/>
        <v>0</v>
      </c>
      <c r="GH45" s="76">
        <f t="shared" ref="GH45:GQ56" si="413">(IF($AV45&lt;=GH$7,VLOOKUP($AD45,$Z$5:$AL$6,3,FALSE),0)+IF($AZ45&lt;=GH$7,VLOOKUP($AD45,$Z$5:$AL$6,5,FALSE),0)+IF($BD45&lt;=GH$7,VLOOKUP($AD45,$Z$5:$AL$6,7,FALSE),0)+IF($BH45&lt;=GH$7,VLOOKUP($AD45,$Z$5:$AL$6,9,FALSE),0)+IF($BP45&lt;=GH$7,VLOOKUP($AD45,$Z$5:$AL$6,11,FALSE),0))*$AM45</f>
        <v>0</v>
      </c>
      <c r="GI45" s="76">
        <f t="shared" si="413"/>
        <v>0</v>
      </c>
      <c r="GJ45" s="76">
        <f t="shared" si="413"/>
        <v>0</v>
      </c>
      <c r="GK45" s="76">
        <f t="shared" si="413"/>
        <v>0</v>
      </c>
      <c r="GL45" s="76">
        <f t="shared" si="413"/>
        <v>0</v>
      </c>
      <c r="GM45" s="76">
        <f t="shared" si="413"/>
        <v>0</v>
      </c>
      <c r="GN45" s="76">
        <f t="shared" si="413"/>
        <v>0</v>
      </c>
      <c r="GO45" s="76">
        <f t="shared" si="413"/>
        <v>0</v>
      </c>
      <c r="GP45" s="76">
        <f t="shared" si="413"/>
        <v>0</v>
      </c>
      <c r="GQ45" s="76">
        <f t="shared" si="413"/>
        <v>0</v>
      </c>
      <c r="GR45" s="76">
        <f t="shared" ref="GR45:HA56" si="414">(IF($AV45&lt;=GR$7,VLOOKUP($AD45,$Z$5:$AL$6,3,FALSE),0)+IF($AZ45&lt;=GR$7,VLOOKUP($AD45,$Z$5:$AL$6,5,FALSE),0)+IF($BD45&lt;=GR$7,VLOOKUP($AD45,$Z$5:$AL$6,7,FALSE),0)+IF($BH45&lt;=GR$7,VLOOKUP($AD45,$Z$5:$AL$6,9,FALSE),0)+IF($BP45&lt;=GR$7,VLOOKUP($AD45,$Z$5:$AL$6,11,FALSE),0))*$AM45</f>
        <v>0</v>
      </c>
      <c r="GS45" s="76">
        <f t="shared" si="414"/>
        <v>0</v>
      </c>
      <c r="GT45" s="76">
        <f t="shared" si="414"/>
        <v>0</v>
      </c>
      <c r="GU45" s="76">
        <f t="shared" si="414"/>
        <v>0</v>
      </c>
      <c r="GV45" s="76">
        <f t="shared" si="414"/>
        <v>0</v>
      </c>
      <c r="GW45" s="76">
        <f t="shared" si="414"/>
        <v>0</v>
      </c>
      <c r="GX45" s="76">
        <f t="shared" si="414"/>
        <v>0</v>
      </c>
      <c r="GY45" s="76">
        <f t="shared" si="414"/>
        <v>0</v>
      </c>
      <c r="GZ45" s="76">
        <f t="shared" si="414"/>
        <v>0</v>
      </c>
      <c r="HA45" s="76">
        <f t="shared" si="414"/>
        <v>0</v>
      </c>
      <c r="HB45" s="76">
        <f t="shared" ref="HB45:HK56" si="415">(IF($AV45&lt;=HB$7,VLOOKUP($AD45,$Z$5:$AL$6,3,FALSE),0)+IF($AZ45&lt;=HB$7,VLOOKUP($AD45,$Z$5:$AL$6,5,FALSE),0)+IF($BD45&lt;=HB$7,VLOOKUP($AD45,$Z$5:$AL$6,7,FALSE),0)+IF($BH45&lt;=HB$7,VLOOKUP($AD45,$Z$5:$AL$6,9,FALSE),0)+IF($BP45&lt;=HB$7,VLOOKUP($AD45,$Z$5:$AL$6,11,FALSE),0))*$AM45</f>
        <v>0</v>
      </c>
      <c r="HC45" s="76">
        <f t="shared" si="415"/>
        <v>0</v>
      </c>
      <c r="HD45" s="76">
        <f t="shared" si="415"/>
        <v>0</v>
      </c>
      <c r="HE45" s="76">
        <f t="shared" si="415"/>
        <v>0</v>
      </c>
      <c r="HF45" s="76">
        <f t="shared" si="415"/>
        <v>0</v>
      </c>
      <c r="HG45" s="76">
        <f t="shared" si="415"/>
        <v>0</v>
      </c>
      <c r="HH45" s="76">
        <f t="shared" si="415"/>
        <v>0</v>
      </c>
      <c r="HI45" s="76">
        <f t="shared" si="415"/>
        <v>0</v>
      </c>
      <c r="HJ45" s="76">
        <f t="shared" si="415"/>
        <v>0</v>
      </c>
      <c r="HK45" s="76">
        <f t="shared" si="415"/>
        <v>0</v>
      </c>
      <c r="HL45" s="76">
        <f t="shared" ref="HL45:HW56" si="416">(IF($AV45&lt;=HL$7,VLOOKUP($AD45,$Z$5:$AL$6,3,FALSE),0)+IF($AZ45&lt;=HL$7,VLOOKUP($AD45,$Z$5:$AL$6,5,FALSE),0)+IF($BD45&lt;=HL$7,VLOOKUP($AD45,$Z$5:$AL$6,7,FALSE),0)+IF($BH45&lt;=HL$7,VLOOKUP($AD45,$Z$5:$AL$6,9,FALSE),0)+IF($BP45&lt;=HL$7,VLOOKUP($AD45,$Z$5:$AL$6,11,FALSE),0))*$AM45</f>
        <v>0</v>
      </c>
      <c r="HM45" s="76">
        <f t="shared" si="416"/>
        <v>0</v>
      </c>
      <c r="HN45" s="76">
        <f t="shared" si="416"/>
        <v>0</v>
      </c>
      <c r="HO45" s="76">
        <f t="shared" si="416"/>
        <v>0</v>
      </c>
      <c r="HP45" s="76">
        <f t="shared" si="416"/>
        <v>0</v>
      </c>
      <c r="HQ45" s="76">
        <f t="shared" si="416"/>
        <v>0</v>
      </c>
      <c r="HR45" s="76">
        <f t="shared" si="416"/>
        <v>0</v>
      </c>
      <c r="HS45" s="76">
        <f t="shared" si="416"/>
        <v>0</v>
      </c>
      <c r="HT45" s="76">
        <f t="shared" si="416"/>
        <v>0</v>
      </c>
      <c r="HU45" s="76">
        <f t="shared" si="416"/>
        <v>0</v>
      </c>
      <c r="HV45" s="76">
        <f t="shared" si="416"/>
        <v>0</v>
      </c>
      <c r="HW45" s="76">
        <f t="shared" si="416"/>
        <v>0</v>
      </c>
      <c r="HX45" s="79">
        <f t="shared" si="124"/>
        <v>0</v>
      </c>
    </row>
    <row r="46" spans="1:232" ht="30" outlineLevel="1">
      <c r="A46" s="39" t="str">
        <f t="shared" si="231"/>
        <v/>
      </c>
      <c r="B46" s="199"/>
      <c r="C46" s="42"/>
      <c r="D46" s="204"/>
      <c r="E46" s="204"/>
      <c r="F46" s="204"/>
      <c r="G46" s="204"/>
      <c r="H46" s="204"/>
      <c r="I46" s="32"/>
      <c r="J46" s="32"/>
      <c r="K46" s="32"/>
      <c r="L46" s="32"/>
      <c r="M46" s="175" t="s">
        <v>244</v>
      </c>
      <c r="N46" s="32"/>
      <c r="O46" s="32"/>
      <c r="P46" s="32"/>
      <c r="Q46" s="32"/>
      <c r="R46" s="32"/>
      <c r="S46" s="32"/>
      <c r="T46" s="32"/>
      <c r="U46" s="32"/>
      <c r="V46" s="32" t="s">
        <v>23</v>
      </c>
      <c r="W46" s="32"/>
      <c r="X46" s="32"/>
      <c r="Y46" s="32"/>
      <c r="Z46" s="174"/>
      <c r="AA46" s="208" t="s">
        <v>60</v>
      </c>
      <c r="AB46" s="178">
        <v>44476</v>
      </c>
      <c r="AC46" s="178">
        <v>44503</v>
      </c>
      <c r="AD46" s="179" t="s">
        <v>132</v>
      </c>
      <c r="AE46" s="185">
        <v>0.88888888888888884</v>
      </c>
      <c r="AF46" s="185">
        <v>0.88888888888888884</v>
      </c>
      <c r="AG46" s="185">
        <v>0.88888888888888884</v>
      </c>
      <c r="AH46" s="185">
        <v>2.6666666666666665</v>
      </c>
      <c r="AI46" s="185">
        <v>2.6666666666666665</v>
      </c>
      <c r="AJ46" s="185">
        <v>2.6666666666666665</v>
      </c>
      <c r="AK46" s="185">
        <v>2.6666666666666665</v>
      </c>
      <c r="AL46" s="185">
        <v>2.6666666666666665</v>
      </c>
      <c r="AM46" s="186">
        <f t="shared" si="252"/>
        <v>15.999999999999998</v>
      </c>
      <c r="AN46" s="28">
        <f t="shared" si="361"/>
        <v>3.1999999999999997</v>
      </c>
      <c r="AO46" s="28">
        <f t="shared" si="382"/>
        <v>0</v>
      </c>
      <c r="AP46" s="118">
        <f t="shared" si="362"/>
        <v>0.2</v>
      </c>
      <c r="AQ46" s="29">
        <f t="shared" si="380"/>
        <v>0</v>
      </c>
      <c r="AR46" s="43">
        <f t="shared" si="363"/>
        <v>-0.2</v>
      </c>
      <c r="AS46" s="46" t="s">
        <v>115</v>
      </c>
      <c r="AT46" s="30">
        <f t="shared" si="381"/>
        <v>44476</v>
      </c>
      <c r="AU46" s="30">
        <v>44392</v>
      </c>
      <c r="AV46" s="47" t="s">
        <v>140</v>
      </c>
      <c r="AW46" s="49" t="s">
        <v>182</v>
      </c>
      <c r="AX46" s="30">
        <v>44377</v>
      </c>
      <c r="AY46" s="30">
        <v>44392</v>
      </c>
      <c r="AZ46" s="47" t="s">
        <v>140</v>
      </c>
      <c r="BA46" s="172" t="s">
        <v>116</v>
      </c>
      <c r="BB46" s="30">
        <v>44438</v>
      </c>
      <c r="BC46" s="30">
        <f t="shared" si="383"/>
        <v>44438</v>
      </c>
      <c r="BD46" s="47" t="s">
        <v>140</v>
      </c>
      <c r="BE46" s="172" t="s">
        <v>122</v>
      </c>
      <c r="BF46" s="30">
        <v>44438</v>
      </c>
      <c r="BG46" s="30">
        <f t="shared" si="384"/>
        <v>44438</v>
      </c>
      <c r="BH46" s="47" t="s">
        <v>140</v>
      </c>
      <c r="BI46" s="172" t="s">
        <v>123</v>
      </c>
      <c r="BJ46" s="30">
        <v>44438</v>
      </c>
      <c r="BK46" s="30">
        <f t="shared" si="385"/>
        <v>44438</v>
      </c>
      <c r="BL46" s="47" t="s">
        <v>140</v>
      </c>
      <c r="BM46" s="172" t="s">
        <v>185</v>
      </c>
      <c r="BN46" s="30">
        <v>44469</v>
      </c>
      <c r="BO46" s="30">
        <f t="shared" si="386"/>
        <v>44469</v>
      </c>
      <c r="BP46" s="47" t="s">
        <v>140</v>
      </c>
      <c r="BR46" s="5">
        <f t="shared" si="127"/>
        <v>34</v>
      </c>
      <c r="BS46" s="76">
        <f t="shared" si="402"/>
        <v>0</v>
      </c>
      <c r="BT46" s="76">
        <f t="shared" si="402"/>
        <v>0</v>
      </c>
      <c r="BU46" s="76">
        <f t="shared" si="402"/>
        <v>0</v>
      </c>
      <c r="BV46" s="76">
        <f t="shared" si="402"/>
        <v>0</v>
      </c>
      <c r="BW46" s="76">
        <f t="shared" si="402"/>
        <v>3.1999999999999997</v>
      </c>
      <c r="BX46" s="76">
        <f t="shared" si="402"/>
        <v>3.1999999999999997</v>
      </c>
      <c r="BY46" s="76">
        <f t="shared" si="402"/>
        <v>3.1999999999999997</v>
      </c>
      <c r="BZ46" s="76">
        <f t="shared" si="402"/>
        <v>3.1999999999999997</v>
      </c>
      <c r="CA46" s="76">
        <f t="shared" si="402"/>
        <v>3.1999999999999997</v>
      </c>
      <c r="CB46" s="76">
        <f t="shared" si="402"/>
        <v>3.1999999999999997</v>
      </c>
      <c r="CC46" s="76">
        <f t="shared" si="403"/>
        <v>3.1999999999999997</v>
      </c>
      <c r="CD46" s="76">
        <f t="shared" si="403"/>
        <v>3.1999999999999997</v>
      </c>
      <c r="CE46" s="76">
        <f t="shared" si="403"/>
        <v>3.1999999999999997</v>
      </c>
      <c r="CF46" s="76">
        <f t="shared" si="403"/>
        <v>8.7999999999999989</v>
      </c>
      <c r="CG46" s="76">
        <f t="shared" si="403"/>
        <v>8.7999999999999989</v>
      </c>
      <c r="CH46" s="76">
        <f t="shared" si="403"/>
        <v>8.7999999999999989</v>
      </c>
      <c r="CI46" s="76">
        <f t="shared" si="403"/>
        <v>8.7999999999999989</v>
      </c>
      <c r="CJ46" s="76">
        <f t="shared" si="403"/>
        <v>11.2</v>
      </c>
      <c r="CK46" s="76">
        <f t="shared" si="403"/>
        <v>14.4</v>
      </c>
      <c r="CL46" s="76">
        <f t="shared" si="403"/>
        <v>14.4</v>
      </c>
      <c r="CM46" s="76">
        <f t="shared" si="404"/>
        <v>14.4</v>
      </c>
      <c r="CN46" s="76">
        <f t="shared" si="404"/>
        <v>14.4</v>
      </c>
      <c r="CO46" s="76">
        <f t="shared" si="404"/>
        <v>14.4</v>
      </c>
      <c r="CP46" s="76">
        <f t="shared" si="404"/>
        <v>14.4</v>
      </c>
      <c r="CQ46" s="76">
        <f t="shared" si="404"/>
        <v>14.4</v>
      </c>
      <c r="CR46" s="76">
        <f t="shared" si="404"/>
        <v>14.4</v>
      </c>
      <c r="CS46" s="76">
        <f t="shared" si="404"/>
        <v>14.4</v>
      </c>
      <c r="CT46" s="76">
        <f t="shared" si="404"/>
        <v>14.4</v>
      </c>
      <c r="CU46" s="76">
        <f t="shared" si="404"/>
        <v>14.4</v>
      </c>
      <c r="CV46" s="76">
        <f t="shared" si="404"/>
        <v>14.4</v>
      </c>
      <c r="CW46" s="76">
        <f t="shared" si="405"/>
        <v>14.4</v>
      </c>
      <c r="CX46" s="76">
        <f t="shared" si="405"/>
        <v>14.4</v>
      </c>
      <c r="CY46" s="76">
        <f t="shared" si="405"/>
        <v>14.4</v>
      </c>
      <c r="CZ46" s="76">
        <f t="shared" si="405"/>
        <v>14.4</v>
      </c>
      <c r="DA46" s="76">
        <f t="shared" si="405"/>
        <v>14.4</v>
      </c>
      <c r="DB46" s="76">
        <f t="shared" si="405"/>
        <v>14.4</v>
      </c>
      <c r="DC46" s="76">
        <f t="shared" si="405"/>
        <v>14.4</v>
      </c>
      <c r="DD46" s="76">
        <f t="shared" si="405"/>
        <v>14.4</v>
      </c>
      <c r="DE46" s="76">
        <f t="shared" si="405"/>
        <v>14.4</v>
      </c>
      <c r="DF46" s="76">
        <f t="shared" si="405"/>
        <v>14.4</v>
      </c>
      <c r="DG46" s="76">
        <f t="shared" si="406"/>
        <v>14.4</v>
      </c>
      <c r="DH46" s="76">
        <f t="shared" si="406"/>
        <v>14.4</v>
      </c>
      <c r="DI46" s="76">
        <f t="shared" si="406"/>
        <v>14.4</v>
      </c>
      <c r="DJ46" s="76">
        <f t="shared" si="406"/>
        <v>14.4</v>
      </c>
      <c r="DK46" s="76">
        <f t="shared" si="406"/>
        <v>14.4</v>
      </c>
      <c r="DL46" s="76">
        <f t="shared" si="406"/>
        <v>14.4</v>
      </c>
      <c r="DM46" s="76">
        <f t="shared" si="406"/>
        <v>14.4</v>
      </c>
      <c r="DN46" s="76">
        <f t="shared" si="406"/>
        <v>14.4</v>
      </c>
      <c r="DO46" s="76">
        <f t="shared" si="406"/>
        <v>14.4</v>
      </c>
      <c r="DP46" s="76">
        <f t="shared" si="406"/>
        <v>14.4</v>
      </c>
      <c r="DQ46" s="76">
        <f t="shared" si="406"/>
        <v>14.4</v>
      </c>
      <c r="DR46" s="76">
        <f t="shared" si="406"/>
        <v>14.4</v>
      </c>
      <c r="DS46" s="79">
        <f t="shared" si="22"/>
        <v>-1.5999999999999979</v>
      </c>
      <c r="DV46" s="76">
        <f t="shared" si="407"/>
        <v>0</v>
      </c>
      <c r="DW46" s="76">
        <f t="shared" si="407"/>
        <v>0</v>
      </c>
      <c r="DX46" s="76">
        <f t="shared" si="407"/>
        <v>0</v>
      </c>
      <c r="DY46" s="76">
        <f t="shared" si="407"/>
        <v>0</v>
      </c>
      <c r="DZ46" s="76">
        <f t="shared" si="407"/>
        <v>0</v>
      </c>
      <c r="EA46" s="76">
        <f t="shared" si="407"/>
        <v>0</v>
      </c>
      <c r="EB46" s="76">
        <f t="shared" si="407"/>
        <v>6.3999999999999995</v>
      </c>
      <c r="EC46" s="76">
        <f t="shared" si="407"/>
        <v>6.3999999999999995</v>
      </c>
      <c r="ED46" s="76">
        <f t="shared" si="407"/>
        <v>6.3999999999999995</v>
      </c>
      <c r="EE46" s="76">
        <f t="shared" si="407"/>
        <v>6.3999999999999995</v>
      </c>
      <c r="EF46" s="76">
        <f t="shared" si="408"/>
        <v>6.3999999999999995</v>
      </c>
      <c r="EG46" s="76">
        <f t="shared" si="408"/>
        <v>6.3999999999999995</v>
      </c>
      <c r="EH46" s="76">
        <f t="shared" si="408"/>
        <v>6.3999999999999995</v>
      </c>
      <c r="EI46" s="76">
        <f t="shared" si="408"/>
        <v>12</v>
      </c>
      <c r="EJ46" s="76">
        <f t="shared" si="408"/>
        <v>12</v>
      </c>
      <c r="EK46" s="76">
        <f t="shared" si="408"/>
        <v>12</v>
      </c>
      <c r="EL46" s="76">
        <f t="shared" si="408"/>
        <v>12</v>
      </c>
      <c r="EM46" s="76">
        <f t="shared" si="408"/>
        <v>14.4</v>
      </c>
      <c r="EN46" s="76">
        <f t="shared" si="408"/>
        <v>14.4</v>
      </c>
      <c r="EO46" s="76">
        <f t="shared" si="408"/>
        <v>14.4</v>
      </c>
      <c r="EP46" s="76">
        <f t="shared" si="409"/>
        <v>14.4</v>
      </c>
      <c r="EQ46" s="76">
        <f t="shared" si="409"/>
        <v>14.4</v>
      </c>
      <c r="ER46" s="76">
        <f t="shared" si="409"/>
        <v>14.4</v>
      </c>
      <c r="ES46" s="76">
        <f t="shared" si="409"/>
        <v>14.4</v>
      </c>
      <c r="ET46" s="76">
        <f t="shared" si="409"/>
        <v>14.4</v>
      </c>
      <c r="EU46" s="76">
        <f t="shared" si="409"/>
        <v>14.4</v>
      </c>
      <c r="EV46" s="76">
        <f t="shared" si="409"/>
        <v>14.4</v>
      </c>
      <c r="EW46" s="76">
        <f t="shared" si="409"/>
        <v>14.4</v>
      </c>
      <c r="EX46" s="76">
        <f t="shared" si="409"/>
        <v>14.4</v>
      </c>
      <c r="EY46" s="76">
        <f t="shared" si="409"/>
        <v>14.4</v>
      </c>
      <c r="EZ46" s="76">
        <f t="shared" si="410"/>
        <v>14.4</v>
      </c>
      <c r="FA46" s="76">
        <f t="shared" si="410"/>
        <v>14.4</v>
      </c>
      <c r="FB46" s="76">
        <f t="shared" si="410"/>
        <v>14.4</v>
      </c>
      <c r="FC46" s="76">
        <f t="shared" si="410"/>
        <v>14.4</v>
      </c>
      <c r="FD46" s="76">
        <f t="shared" si="410"/>
        <v>14.4</v>
      </c>
      <c r="FE46" s="76">
        <f t="shared" si="410"/>
        <v>14.4</v>
      </c>
      <c r="FF46" s="76">
        <f t="shared" si="410"/>
        <v>14.4</v>
      </c>
      <c r="FG46" s="76">
        <f t="shared" si="410"/>
        <v>14.4</v>
      </c>
      <c r="FH46" s="76">
        <f t="shared" si="410"/>
        <v>14.4</v>
      </c>
      <c r="FI46" s="76">
        <f t="shared" si="410"/>
        <v>14.4</v>
      </c>
      <c r="FJ46" s="76">
        <f t="shared" si="411"/>
        <v>14.4</v>
      </c>
      <c r="FK46" s="76">
        <f t="shared" si="411"/>
        <v>14.4</v>
      </c>
      <c r="FL46" s="76">
        <f t="shared" si="411"/>
        <v>14.4</v>
      </c>
      <c r="FM46" s="76">
        <f t="shared" si="411"/>
        <v>14.4</v>
      </c>
      <c r="FN46" s="76">
        <f t="shared" si="411"/>
        <v>14.4</v>
      </c>
      <c r="FO46" s="76">
        <f t="shared" si="411"/>
        <v>14.4</v>
      </c>
      <c r="FP46" s="76">
        <f t="shared" si="411"/>
        <v>14.4</v>
      </c>
      <c r="FQ46" s="76">
        <f t="shared" si="411"/>
        <v>14.4</v>
      </c>
      <c r="FR46" s="76">
        <f t="shared" si="411"/>
        <v>14.4</v>
      </c>
      <c r="FS46" s="76">
        <f t="shared" si="411"/>
        <v>14.4</v>
      </c>
      <c r="FT46" s="76">
        <f t="shared" si="411"/>
        <v>14.4</v>
      </c>
      <c r="FU46" s="76">
        <f t="shared" si="411"/>
        <v>14.4</v>
      </c>
      <c r="FV46" s="79">
        <f t="shared" si="73"/>
        <v>-1.5999999999999979</v>
      </c>
      <c r="FX46" s="76">
        <f t="shared" si="412"/>
        <v>0</v>
      </c>
      <c r="FY46" s="76">
        <f t="shared" si="412"/>
        <v>0</v>
      </c>
      <c r="FZ46" s="76">
        <f t="shared" si="412"/>
        <v>0</v>
      </c>
      <c r="GA46" s="76">
        <f t="shared" si="412"/>
        <v>0</v>
      </c>
      <c r="GB46" s="76">
        <f t="shared" si="412"/>
        <v>0</v>
      </c>
      <c r="GC46" s="76">
        <f t="shared" si="412"/>
        <v>0</v>
      </c>
      <c r="GD46" s="76">
        <f t="shared" si="412"/>
        <v>0</v>
      </c>
      <c r="GE46" s="76">
        <f t="shared" si="412"/>
        <v>0</v>
      </c>
      <c r="GF46" s="76">
        <f t="shared" si="412"/>
        <v>0</v>
      </c>
      <c r="GG46" s="76">
        <f t="shared" si="412"/>
        <v>0</v>
      </c>
      <c r="GH46" s="76">
        <f t="shared" si="413"/>
        <v>0</v>
      </c>
      <c r="GI46" s="76">
        <f t="shared" si="413"/>
        <v>0</v>
      </c>
      <c r="GJ46" s="76">
        <f t="shared" si="413"/>
        <v>0</v>
      </c>
      <c r="GK46" s="76">
        <f t="shared" si="413"/>
        <v>0</v>
      </c>
      <c r="GL46" s="76">
        <f t="shared" si="413"/>
        <v>0</v>
      </c>
      <c r="GM46" s="76">
        <f t="shared" si="413"/>
        <v>0</v>
      </c>
      <c r="GN46" s="76">
        <f t="shared" si="413"/>
        <v>0</v>
      </c>
      <c r="GO46" s="76">
        <f t="shared" si="413"/>
        <v>0</v>
      </c>
      <c r="GP46" s="76">
        <f t="shared" si="413"/>
        <v>0</v>
      </c>
      <c r="GQ46" s="76">
        <f t="shared" si="413"/>
        <v>0</v>
      </c>
      <c r="GR46" s="76">
        <f t="shared" si="414"/>
        <v>0</v>
      </c>
      <c r="GS46" s="76">
        <f t="shared" si="414"/>
        <v>0</v>
      </c>
      <c r="GT46" s="76">
        <f t="shared" si="414"/>
        <v>0</v>
      </c>
      <c r="GU46" s="76">
        <f t="shared" si="414"/>
        <v>0</v>
      </c>
      <c r="GV46" s="76">
        <f t="shared" si="414"/>
        <v>0</v>
      </c>
      <c r="GW46" s="76">
        <f t="shared" si="414"/>
        <v>0</v>
      </c>
      <c r="GX46" s="76">
        <f t="shared" si="414"/>
        <v>0</v>
      </c>
      <c r="GY46" s="76">
        <f t="shared" si="414"/>
        <v>0</v>
      </c>
      <c r="GZ46" s="76">
        <f t="shared" si="414"/>
        <v>0</v>
      </c>
      <c r="HA46" s="76">
        <f t="shared" si="414"/>
        <v>0</v>
      </c>
      <c r="HB46" s="76">
        <f t="shared" si="415"/>
        <v>0</v>
      </c>
      <c r="HC46" s="76">
        <f t="shared" si="415"/>
        <v>0</v>
      </c>
      <c r="HD46" s="76">
        <f t="shared" si="415"/>
        <v>0</v>
      </c>
      <c r="HE46" s="76">
        <f t="shared" si="415"/>
        <v>0</v>
      </c>
      <c r="HF46" s="76">
        <f t="shared" si="415"/>
        <v>0</v>
      </c>
      <c r="HG46" s="76">
        <f t="shared" si="415"/>
        <v>0</v>
      </c>
      <c r="HH46" s="76">
        <f t="shared" si="415"/>
        <v>0</v>
      </c>
      <c r="HI46" s="76">
        <f t="shared" si="415"/>
        <v>0</v>
      </c>
      <c r="HJ46" s="76">
        <f t="shared" si="415"/>
        <v>0</v>
      </c>
      <c r="HK46" s="76">
        <f t="shared" si="415"/>
        <v>0</v>
      </c>
      <c r="HL46" s="76">
        <f t="shared" si="416"/>
        <v>0</v>
      </c>
      <c r="HM46" s="76">
        <f t="shared" si="416"/>
        <v>0</v>
      </c>
      <c r="HN46" s="76">
        <f t="shared" si="416"/>
        <v>0</v>
      </c>
      <c r="HO46" s="76">
        <f t="shared" si="416"/>
        <v>0</v>
      </c>
      <c r="HP46" s="76">
        <f t="shared" si="416"/>
        <v>0</v>
      </c>
      <c r="HQ46" s="76">
        <f t="shared" si="416"/>
        <v>0</v>
      </c>
      <c r="HR46" s="76">
        <f t="shared" si="416"/>
        <v>0</v>
      </c>
      <c r="HS46" s="76">
        <f t="shared" si="416"/>
        <v>0</v>
      </c>
      <c r="HT46" s="76">
        <f t="shared" si="416"/>
        <v>0</v>
      </c>
      <c r="HU46" s="76">
        <f t="shared" si="416"/>
        <v>0</v>
      </c>
      <c r="HV46" s="76">
        <f t="shared" si="416"/>
        <v>0</v>
      </c>
      <c r="HW46" s="76">
        <f t="shared" si="416"/>
        <v>0</v>
      </c>
      <c r="HX46" s="79">
        <f t="shared" si="124"/>
        <v>0</v>
      </c>
    </row>
    <row r="47" spans="1:232" ht="45" outlineLevel="1">
      <c r="A47" s="39" t="str">
        <f t="shared" ref="A47:A56" si="417">IF(AA47="",LEN(Z47)-LEN(TRIM(Z47)),"")</f>
        <v/>
      </c>
      <c r="B47" s="199"/>
      <c r="C47" s="42"/>
      <c r="D47" s="204"/>
      <c r="E47" s="204"/>
      <c r="F47" s="204"/>
      <c r="G47" s="204"/>
      <c r="H47" s="204"/>
      <c r="I47" s="32"/>
      <c r="J47" s="32"/>
      <c r="K47" s="32"/>
      <c r="L47" s="32"/>
      <c r="M47" s="175" t="s">
        <v>245</v>
      </c>
      <c r="N47" s="32"/>
      <c r="O47" s="32"/>
      <c r="P47" s="32"/>
      <c r="Q47" s="32"/>
      <c r="R47" s="32"/>
      <c r="S47" s="32"/>
      <c r="T47" s="32"/>
      <c r="U47" s="32"/>
      <c r="V47" s="32" t="s">
        <v>27</v>
      </c>
      <c r="W47" s="32"/>
      <c r="X47" s="32"/>
      <c r="Y47" s="32"/>
      <c r="Z47" s="174"/>
      <c r="AA47" s="208" t="s">
        <v>63</v>
      </c>
      <c r="AB47" s="178">
        <v>44476</v>
      </c>
      <c r="AC47" s="178">
        <v>44510</v>
      </c>
      <c r="AD47" s="179" t="s">
        <v>132</v>
      </c>
      <c r="AE47" s="185">
        <v>0.88888888888888884</v>
      </c>
      <c r="AF47" s="185">
        <v>0.88888888888888884</v>
      </c>
      <c r="AG47" s="185">
        <v>0.88888888888888884</v>
      </c>
      <c r="AH47" s="185">
        <v>2.6666666666666665</v>
      </c>
      <c r="AI47" s="185">
        <v>2.6666666666666665</v>
      </c>
      <c r="AJ47" s="185">
        <v>2.6666666666666665</v>
      </c>
      <c r="AK47" s="185">
        <v>2.6666666666666665</v>
      </c>
      <c r="AL47" s="185">
        <v>2.6666666666666665</v>
      </c>
      <c r="AM47" s="186">
        <f t="shared" si="252"/>
        <v>15.999999999999998</v>
      </c>
      <c r="AN47" s="28">
        <f t="shared" si="361"/>
        <v>3.1999999999999997</v>
      </c>
      <c r="AO47" s="28">
        <f t="shared" ref="AO47:AO48" si="418">$AM47*AQ47</f>
        <v>0</v>
      </c>
      <c r="AP47" s="118">
        <f t="shared" si="362"/>
        <v>0.2</v>
      </c>
      <c r="AQ47" s="29">
        <f t="shared" si="380"/>
        <v>0</v>
      </c>
      <c r="AR47" s="43">
        <f t="shared" si="363"/>
        <v>-0.2</v>
      </c>
      <c r="AS47" s="46" t="s">
        <v>115</v>
      </c>
      <c r="AT47" s="30">
        <f t="shared" si="381"/>
        <v>44476</v>
      </c>
      <c r="AU47" s="30">
        <v>44392</v>
      </c>
      <c r="AV47" s="47" t="s">
        <v>140</v>
      </c>
      <c r="AW47" s="49" t="s">
        <v>182</v>
      </c>
      <c r="AX47" s="30">
        <v>44377</v>
      </c>
      <c r="AY47" s="30">
        <v>44392</v>
      </c>
      <c r="AZ47" s="47" t="s">
        <v>140</v>
      </c>
      <c r="BA47" s="172" t="s">
        <v>116</v>
      </c>
      <c r="BB47" s="30">
        <v>44438</v>
      </c>
      <c r="BC47" s="30">
        <f t="shared" si="383"/>
        <v>44438</v>
      </c>
      <c r="BD47" s="47" t="s">
        <v>140</v>
      </c>
      <c r="BE47" s="172" t="s">
        <v>122</v>
      </c>
      <c r="BF47" s="30">
        <v>44438</v>
      </c>
      <c r="BG47" s="30">
        <f t="shared" si="384"/>
        <v>44438</v>
      </c>
      <c r="BH47" s="47" t="s">
        <v>140</v>
      </c>
      <c r="BI47" s="172" t="s">
        <v>123</v>
      </c>
      <c r="BJ47" s="30">
        <v>44438</v>
      </c>
      <c r="BK47" s="30">
        <f t="shared" si="385"/>
        <v>44438</v>
      </c>
      <c r="BL47" s="47" t="s">
        <v>140</v>
      </c>
      <c r="BM47" s="172" t="s">
        <v>185</v>
      </c>
      <c r="BN47" s="30">
        <v>44469</v>
      </c>
      <c r="BO47" s="30">
        <f t="shared" si="386"/>
        <v>44469</v>
      </c>
      <c r="BP47" s="47" t="s">
        <v>140</v>
      </c>
      <c r="BR47" s="5">
        <f t="shared" si="127"/>
        <v>35</v>
      </c>
      <c r="BS47" s="76">
        <f t="shared" si="402"/>
        <v>0</v>
      </c>
      <c r="BT47" s="76">
        <f t="shared" si="402"/>
        <v>0</v>
      </c>
      <c r="BU47" s="76">
        <f t="shared" si="402"/>
        <v>0</v>
      </c>
      <c r="BV47" s="76">
        <f t="shared" si="402"/>
        <v>0</v>
      </c>
      <c r="BW47" s="76">
        <f t="shared" si="402"/>
        <v>3.1999999999999997</v>
      </c>
      <c r="BX47" s="76">
        <f t="shared" si="402"/>
        <v>3.1999999999999997</v>
      </c>
      <c r="BY47" s="76">
        <f t="shared" si="402"/>
        <v>3.1999999999999997</v>
      </c>
      <c r="BZ47" s="76">
        <f t="shared" si="402"/>
        <v>3.1999999999999997</v>
      </c>
      <c r="CA47" s="76">
        <f t="shared" si="402"/>
        <v>3.1999999999999997</v>
      </c>
      <c r="CB47" s="76">
        <f t="shared" si="402"/>
        <v>3.1999999999999997</v>
      </c>
      <c r="CC47" s="76">
        <f t="shared" si="403"/>
        <v>3.1999999999999997</v>
      </c>
      <c r="CD47" s="76">
        <f t="shared" si="403"/>
        <v>3.1999999999999997</v>
      </c>
      <c r="CE47" s="76">
        <f t="shared" si="403"/>
        <v>3.1999999999999997</v>
      </c>
      <c r="CF47" s="76">
        <f t="shared" si="403"/>
        <v>8.7999999999999989</v>
      </c>
      <c r="CG47" s="76">
        <f t="shared" si="403"/>
        <v>8.7999999999999989</v>
      </c>
      <c r="CH47" s="76">
        <f t="shared" si="403"/>
        <v>8.7999999999999989</v>
      </c>
      <c r="CI47" s="76">
        <f t="shared" si="403"/>
        <v>8.7999999999999989</v>
      </c>
      <c r="CJ47" s="76">
        <f t="shared" si="403"/>
        <v>11.2</v>
      </c>
      <c r="CK47" s="76">
        <f t="shared" si="403"/>
        <v>14.4</v>
      </c>
      <c r="CL47" s="76">
        <f t="shared" si="403"/>
        <v>14.4</v>
      </c>
      <c r="CM47" s="76">
        <f t="shared" si="404"/>
        <v>14.4</v>
      </c>
      <c r="CN47" s="76">
        <f t="shared" si="404"/>
        <v>14.4</v>
      </c>
      <c r="CO47" s="76">
        <f t="shared" si="404"/>
        <v>14.4</v>
      </c>
      <c r="CP47" s="76">
        <f t="shared" si="404"/>
        <v>14.4</v>
      </c>
      <c r="CQ47" s="76">
        <f t="shared" si="404"/>
        <v>14.4</v>
      </c>
      <c r="CR47" s="76">
        <f t="shared" si="404"/>
        <v>14.4</v>
      </c>
      <c r="CS47" s="76">
        <f t="shared" si="404"/>
        <v>14.4</v>
      </c>
      <c r="CT47" s="76">
        <f t="shared" si="404"/>
        <v>14.4</v>
      </c>
      <c r="CU47" s="76">
        <f t="shared" si="404"/>
        <v>14.4</v>
      </c>
      <c r="CV47" s="76">
        <f t="shared" si="404"/>
        <v>14.4</v>
      </c>
      <c r="CW47" s="76">
        <f t="shared" si="405"/>
        <v>14.4</v>
      </c>
      <c r="CX47" s="76">
        <f t="shared" si="405"/>
        <v>14.4</v>
      </c>
      <c r="CY47" s="76">
        <f t="shared" si="405"/>
        <v>14.4</v>
      </c>
      <c r="CZ47" s="76">
        <f t="shared" si="405"/>
        <v>14.4</v>
      </c>
      <c r="DA47" s="76">
        <f t="shared" si="405"/>
        <v>14.4</v>
      </c>
      <c r="DB47" s="76">
        <f t="shared" si="405"/>
        <v>14.4</v>
      </c>
      <c r="DC47" s="76">
        <f t="shared" si="405"/>
        <v>14.4</v>
      </c>
      <c r="DD47" s="76">
        <f t="shared" si="405"/>
        <v>14.4</v>
      </c>
      <c r="DE47" s="76">
        <f t="shared" si="405"/>
        <v>14.4</v>
      </c>
      <c r="DF47" s="76">
        <f t="shared" si="405"/>
        <v>14.4</v>
      </c>
      <c r="DG47" s="76">
        <f t="shared" si="406"/>
        <v>14.4</v>
      </c>
      <c r="DH47" s="76">
        <f t="shared" si="406"/>
        <v>14.4</v>
      </c>
      <c r="DI47" s="76">
        <f t="shared" si="406"/>
        <v>14.4</v>
      </c>
      <c r="DJ47" s="76">
        <f t="shared" si="406"/>
        <v>14.4</v>
      </c>
      <c r="DK47" s="76">
        <f t="shared" si="406"/>
        <v>14.4</v>
      </c>
      <c r="DL47" s="76">
        <f t="shared" si="406"/>
        <v>14.4</v>
      </c>
      <c r="DM47" s="76">
        <f t="shared" si="406"/>
        <v>14.4</v>
      </c>
      <c r="DN47" s="76">
        <f t="shared" si="406"/>
        <v>14.4</v>
      </c>
      <c r="DO47" s="76">
        <f t="shared" si="406"/>
        <v>14.4</v>
      </c>
      <c r="DP47" s="76">
        <f t="shared" si="406"/>
        <v>14.4</v>
      </c>
      <c r="DQ47" s="76">
        <f t="shared" si="406"/>
        <v>14.4</v>
      </c>
      <c r="DR47" s="76">
        <f t="shared" si="406"/>
        <v>14.4</v>
      </c>
      <c r="DS47" s="79">
        <f t="shared" si="22"/>
        <v>-1.5999999999999979</v>
      </c>
      <c r="DV47" s="76">
        <f t="shared" si="407"/>
        <v>0</v>
      </c>
      <c r="DW47" s="76">
        <f t="shared" si="407"/>
        <v>0</v>
      </c>
      <c r="DX47" s="76">
        <f t="shared" si="407"/>
        <v>0</v>
      </c>
      <c r="DY47" s="76">
        <f t="shared" si="407"/>
        <v>0</v>
      </c>
      <c r="DZ47" s="76">
        <f t="shared" si="407"/>
        <v>0</v>
      </c>
      <c r="EA47" s="76">
        <f t="shared" si="407"/>
        <v>0</v>
      </c>
      <c r="EB47" s="76">
        <f t="shared" si="407"/>
        <v>6.3999999999999995</v>
      </c>
      <c r="EC47" s="76">
        <f t="shared" si="407"/>
        <v>6.3999999999999995</v>
      </c>
      <c r="ED47" s="76">
        <f t="shared" si="407"/>
        <v>6.3999999999999995</v>
      </c>
      <c r="EE47" s="76">
        <f t="shared" si="407"/>
        <v>6.3999999999999995</v>
      </c>
      <c r="EF47" s="76">
        <f t="shared" si="408"/>
        <v>6.3999999999999995</v>
      </c>
      <c r="EG47" s="76">
        <f t="shared" si="408"/>
        <v>6.3999999999999995</v>
      </c>
      <c r="EH47" s="76">
        <f t="shared" si="408"/>
        <v>6.3999999999999995</v>
      </c>
      <c r="EI47" s="76">
        <f t="shared" si="408"/>
        <v>12</v>
      </c>
      <c r="EJ47" s="76">
        <f t="shared" si="408"/>
        <v>12</v>
      </c>
      <c r="EK47" s="76">
        <f t="shared" si="408"/>
        <v>12</v>
      </c>
      <c r="EL47" s="76">
        <f t="shared" si="408"/>
        <v>12</v>
      </c>
      <c r="EM47" s="76">
        <f t="shared" si="408"/>
        <v>14.4</v>
      </c>
      <c r="EN47" s="76">
        <f t="shared" si="408"/>
        <v>14.4</v>
      </c>
      <c r="EO47" s="76">
        <f t="shared" si="408"/>
        <v>14.4</v>
      </c>
      <c r="EP47" s="76">
        <f t="shared" si="409"/>
        <v>14.4</v>
      </c>
      <c r="EQ47" s="76">
        <f t="shared" si="409"/>
        <v>14.4</v>
      </c>
      <c r="ER47" s="76">
        <f t="shared" si="409"/>
        <v>14.4</v>
      </c>
      <c r="ES47" s="76">
        <f t="shared" si="409"/>
        <v>14.4</v>
      </c>
      <c r="ET47" s="76">
        <f t="shared" si="409"/>
        <v>14.4</v>
      </c>
      <c r="EU47" s="76">
        <f t="shared" si="409"/>
        <v>14.4</v>
      </c>
      <c r="EV47" s="76">
        <f t="shared" si="409"/>
        <v>14.4</v>
      </c>
      <c r="EW47" s="76">
        <f t="shared" si="409"/>
        <v>14.4</v>
      </c>
      <c r="EX47" s="76">
        <f t="shared" si="409"/>
        <v>14.4</v>
      </c>
      <c r="EY47" s="76">
        <f t="shared" si="409"/>
        <v>14.4</v>
      </c>
      <c r="EZ47" s="76">
        <f t="shared" si="410"/>
        <v>14.4</v>
      </c>
      <c r="FA47" s="76">
        <f t="shared" si="410"/>
        <v>14.4</v>
      </c>
      <c r="FB47" s="76">
        <f t="shared" si="410"/>
        <v>14.4</v>
      </c>
      <c r="FC47" s="76">
        <f t="shared" si="410"/>
        <v>14.4</v>
      </c>
      <c r="FD47" s="76">
        <f t="shared" si="410"/>
        <v>14.4</v>
      </c>
      <c r="FE47" s="76">
        <f t="shared" si="410"/>
        <v>14.4</v>
      </c>
      <c r="FF47" s="76">
        <f t="shared" si="410"/>
        <v>14.4</v>
      </c>
      <c r="FG47" s="76">
        <f t="shared" si="410"/>
        <v>14.4</v>
      </c>
      <c r="FH47" s="76">
        <f t="shared" si="410"/>
        <v>14.4</v>
      </c>
      <c r="FI47" s="76">
        <f t="shared" si="410"/>
        <v>14.4</v>
      </c>
      <c r="FJ47" s="76">
        <f t="shared" si="411"/>
        <v>14.4</v>
      </c>
      <c r="FK47" s="76">
        <f t="shared" si="411"/>
        <v>14.4</v>
      </c>
      <c r="FL47" s="76">
        <f t="shared" si="411"/>
        <v>14.4</v>
      </c>
      <c r="FM47" s="76">
        <f t="shared" si="411"/>
        <v>14.4</v>
      </c>
      <c r="FN47" s="76">
        <f t="shared" si="411"/>
        <v>14.4</v>
      </c>
      <c r="FO47" s="76">
        <f t="shared" si="411"/>
        <v>14.4</v>
      </c>
      <c r="FP47" s="76">
        <f t="shared" si="411"/>
        <v>14.4</v>
      </c>
      <c r="FQ47" s="76">
        <f t="shared" si="411"/>
        <v>14.4</v>
      </c>
      <c r="FR47" s="76">
        <f t="shared" si="411"/>
        <v>14.4</v>
      </c>
      <c r="FS47" s="76">
        <f t="shared" si="411"/>
        <v>14.4</v>
      </c>
      <c r="FT47" s="76">
        <f t="shared" si="411"/>
        <v>14.4</v>
      </c>
      <c r="FU47" s="76">
        <f t="shared" si="411"/>
        <v>14.4</v>
      </c>
      <c r="FV47" s="79">
        <f t="shared" si="73"/>
        <v>-1.5999999999999979</v>
      </c>
      <c r="FX47" s="76">
        <f t="shared" si="412"/>
        <v>0</v>
      </c>
      <c r="FY47" s="76">
        <f t="shared" si="412"/>
        <v>0</v>
      </c>
      <c r="FZ47" s="76">
        <f t="shared" si="412"/>
        <v>0</v>
      </c>
      <c r="GA47" s="76">
        <f t="shared" si="412"/>
        <v>0</v>
      </c>
      <c r="GB47" s="76">
        <f t="shared" si="412"/>
        <v>0</v>
      </c>
      <c r="GC47" s="76">
        <f t="shared" si="412"/>
        <v>0</v>
      </c>
      <c r="GD47" s="76">
        <f t="shared" si="412"/>
        <v>0</v>
      </c>
      <c r="GE47" s="76">
        <f t="shared" si="412"/>
        <v>0</v>
      </c>
      <c r="GF47" s="76">
        <f t="shared" si="412"/>
        <v>0</v>
      </c>
      <c r="GG47" s="76">
        <f t="shared" si="412"/>
        <v>0</v>
      </c>
      <c r="GH47" s="76">
        <f t="shared" si="413"/>
        <v>0</v>
      </c>
      <c r="GI47" s="76">
        <f t="shared" si="413"/>
        <v>0</v>
      </c>
      <c r="GJ47" s="76">
        <f t="shared" si="413"/>
        <v>0</v>
      </c>
      <c r="GK47" s="76">
        <f t="shared" si="413"/>
        <v>0</v>
      </c>
      <c r="GL47" s="76">
        <f t="shared" si="413"/>
        <v>0</v>
      </c>
      <c r="GM47" s="76">
        <f t="shared" si="413"/>
        <v>0</v>
      </c>
      <c r="GN47" s="76">
        <f t="shared" si="413"/>
        <v>0</v>
      </c>
      <c r="GO47" s="76">
        <f t="shared" si="413"/>
        <v>0</v>
      </c>
      <c r="GP47" s="76">
        <f t="shared" si="413"/>
        <v>0</v>
      </c>
      <c r="GQ47" s="76">
        <f t="shared" si="413"/>
        <v>0</v>
      </c>
      <c r="GR47" s="76">
        <f t="shared" si="414"/>
        <v>0</v>
      </c>
      <c r="GS47" s="76">
        <f t="shared" si="414"/>
        <v>0</v>
      </c>
      <c r="GT47" s="76">
        <f t="shared" si="414"/>
        <v>0</v>
      </c>
      <c r="GU47" s="76">
        <f t="shared" si="414"/>
        <v>0</v>
      </c>
      <c r="GV47" s="76">
        <f t="shared" si="414"/>
        <v>0</v>
      </c>
      <c r="GW47" s="76">
        <f t="shared" si="414"/>
        <v>0</v>
      </c>
      <c r="GX47" s="76">
        <f t="shared" si="414"/>
        <v>0</v>
      </c>
      <c r="GY47" s="76">
        <f t="shared" si="414"/>
        <v>0</v>
      </c>
      <c r="GZ47" s="76">
        <f t="shared" si="414"/>
        <v>0</v>
      </c>
      <c r="HA47" s="76">
        <f t="shared" si="414"/>
        <v>0</v>
      </c>
      <c r="HB47" s="76">
        <f t="shared" si="415"/>
        <v>0</v>
      </c>
      <c r="HC47" s="76">
        <f t="shared" si="415"/>
        <v>0</v>
      </c>
      <c r="HD47" s="76">
        <f t="shared" si="415"/>
        <v>0</v>
      </c>
      <c r="HE47" s="76">
        <f t="shared" si="415"/>
        <v>0</v>
      </c>
      <c r="HF47" s="76">
        <f t="shared" si="415"/>
        <v>0</v>
      </c>
      <c r="HG47" s="76">
        <f t="shared" si="415"/>
        <v>0</v>
      </c>
      <c r="HH47" s="76">
        <f t="shared" si="415"/>
        <v>0</v>
      </c>
      <c r="HI47" s="76">
        <f t="shared" si="415"/>
        <v>0</v>
      </c>
      <c r="HJ47" s="76">
        <f t="shared" si="415"/>
        <v>0</v>
      </c>
      <c r="HK47" s="76">
        <f t="shared" si="415"/>
        <v>0</v>
      </c>
      <c r="HL47" s="76">
        <f t="shared" si="416"/>
        <v>0</v>
      </c>
      <c r="HM47" s="76">
        <f t="shared" si="416"/>
        <v>0</v>
      </c>
      <c r="HN47" s="76">
        <f t="shared" si="416"/>
        <v>0</v>
      </c>
      <c r="HO47" s="76">
        <f t="shared" si="416"/>
        <v>0</v>
      </c>
      <c r="HP47" s="76">
        <f t="shared" si="416"/>
        <v>0</v>
      </c>
      <c r="HQ47" s="76">
        <f t="shared" si="416"/>
        <v>0</v>
      </c>
      <c r="HR47" s="76">
        <f t="shared" si="416"/>
        <v>0</v>
      </c>
      <c r="HS47" s="76">
        <f t="shared" si="416"/>
        <v>0</v>
      </c>
      <c r="HT47" s="76">
        <f t="shared" si="416"/>
        <v>0</v>
      </c>
      <c r="HU47" s="76">
        <f t="shared" si="416"/>
        <v>0</v>
      </c>
      <c r="HV47" s="76">
        <f t="shared" si="416"/>
        <v>0</v>
      </c>
      <c r="HW47" s="76">
        <f t="shared" si="416"/>
        <v>0</v>
      </c>
      <c r="HX47" s="79">
        <f t="shared" si="124"/>
        <v>0</v>
      </c>
    </row>
    <row r="48" spans="1:232" ht="30" outlineLevel="1">
      <c r="A48" s="39" t="str">
        <f t="shared" si="417"/>
        <v/>
      </c>
      <c r="B48" s="199"/>
      <c r="C48" s="42"/>
      <c r="D48" s="204"/>
      <c r="E48" s="204"/>
      <c r="F48" s="204"/>
      <c r="G48" s="204"/>
      <c r="H48" s="204"/>
      <c r="I48" s="32"/>
      <c r="J48" s="32"/>
      <c r="K48" s="32"/>
      <c r="L48" s="32"/>
      <c r="M48" s="175" t="s">
        <v>246</v>
      </c>
      <c r="N48" s="32"/>
      <c r="O48" s="32"/>
      <c r="P48" s="32"/>
      <c r="Q48" s="32"/>
      <c r="R48" s="32"/>
      <c r="S48" s="32"/>
      <c r="T48" s="32"/>
      <c r="U48" s="32"/>
      <c r="V48" s="32" t="s">
        <v>26</v>
      </c>
      <c r="W48" s="32"/>
      <c r="X48" s="32"/>
      <c r="Y48" s="32"/>
      <c r="Z48" s="174"/>
      <c r="AA48" s="208" t="s">
        <v>62</v>
      </c>
      <c r="AB48" s="178">
        <v>44490</v>
      </c>
      <c r="AC48" s="178">
        <v>44510</v>
      </c>
      <c r="AD48" s="179" t="s">
        <v>132</v>
      </c>
      <c r="AE48" s="185">
        <v>15.555555555555555</v>
      </c>
      <c r="AF48" s="185">
        <v>15.555555555555555</v>
      </c>
      <c r="AG48" s="185">
        <v>15.555555555555555</v>
      </c>
      <c r="AH48" s="185">
        <v>46.666666666666664</v>
      </c>
      <c r="AI48" s="185">
        <v>46.666666666666664</v>
      </c>
      <c r="AJ48" s="185">
        <v>46.666666666666664</v>
      </c>
      <c r="AK48" s="185">
        <v>46.666666666666664</v>
      </c>
      <c r="AL48" s="185">
        <v>46.666666666666664</v>
      </c>
      <c r="AM48" s="186">
        <f t="shared" si="252"/>
        <v>280</v>
      </c>
      <c r="AN48" s="28">
        <f t="shared" si="361"/>
        <v>56</v>
      </c>
      <c r="AO48" s="28">
        <f t="shared" si="418"/>
        <v>0</v>
      </c>
      <c r="AP48" s="118">
        <f t="shared" si="362"/>
        <v>0.2</v>
      </c>
      <c r="AQ48" s="29">
        <f t="shared" si="380"/>
        <v>0</v>
      </c>
      <c r="AR48" s="43">
        <f t="shared" si="363"/>
        <v>-0.2</v>
      </c>
      <c r="AS48" s="46" t="s">
        <v>115</v>
      </c>
      <c r="AT48" s="30">
        <f t="shared" si="381"/>
        <v>44490</v>
      </c>
      <c r="AU48" s="30">
        <v>44392</v>
      </c>
      <c r="AV48" s="47" t="s">
        <v>140</v>
      </c>
      <c r="AW48" s="49" t="s">
        <v>182</v>
      </c>
      <c r="AX48" s="30">
        <v>44377</v>
      </c>
      <c r="AY48" s="30">
        <v>44392</v>
      </c>
      <c r="AZ48" s="47" t="s">
        <v>140</v>
      </c>
      <c r="BA48" s="172" t="s">
        <v>116</v>
      </c>
      <c r="BB48" s="30">
        <v>44438</v>
      </c>
      <c r="BC48" s="30">
        <f t="shared" si="383"/>
        <v>44438</v>
      </c>
      <c r="BD48" s="47" t="s">
        <v>140</v>
      </c>
      <c r="BE48" s="172" t="s">
        <v>122</v>
      </c>
      <c r="BF48" s="30">
        <v>44438</v>
      </c>
      <c r="BG48" s="30">
        <f t="shared" si="384"/>
        <v>44438</v>
      </c>
      <c r="BH48" s="47" t="s">
        <v>140</v>
      </c>
      <c r="BI48" s="172" t="s">
        <v>123</v>
      </c>
      <c r="BJ48" s="30">
        <v>44438</v>
      </c>
      <c r="BK48" s="30">
        <f t="shared" si="385"/>
        <v>44438</v>
      </c>
      <c r="BL48" s="47" t="s">
        <v>140</v>
      </c>
      <c r="BM48" s="172" t="s">
        <v>185</v>
      </c>
      <c r="BN48" s="30">
        <v>44469</v>
      </c>
      <c r="BO48" s="30">
        <f t="shared" si="386"/>
        <v>44469</v>
      </c>
      <c r="BP48" s="47" t="s">
        <v>140</v>
      </c>
      <c r="BR48" s="5">
        <f t="shared" si="127"/>
        <v>36</v>
      </c>
      <c r="BS48" s="76">
        <f t="shared" si="402"/>
        <v>0</v>
      </c>
      <c r="BT48" s="76">
        <f t="shared" si="402"/>
        <v>0</v>
      </c>
      <c r="BU48" s="76">
        <f t="shared" si="402"/>
        <v>0</v>
      </c>
      <c r="BV48" s="76">
        <f t="shared" si="402"/>
        <v>0</v>
      </c>
      <c r="BW48" s="76">
        <f t="shared" si="402"/>
        <v>56</v>
      </c>
      <c r="BX48" s="76">
        <f t="shared" si="402"/>
        <v>56</v>
      </c>
      <c r="BY48" s="76">
        <f t="shared" si="402"/>
        <v>56</v>
      </c>
      <c r="BZ48" s="76">
        <f t="shared" si="402"/>
        <v>56</v>
      </c>
      <c r="CA48" s="76">
        <f t="shared" si="402"/>
        <v>56</v>
      </c>
      <c r="CB48" s="76">
        <f t="shared" si="402"/>
        <v>56</v>
      </c>
      <c r="CC48" s="76">
        <f t="shared" si="403"/>
        <v>56</v>
      </c>
      <c r="CD48" s="76">
        <f t="shared" si="403"/>
        <v>56</v>
      </c>
      <c r="CE48" s="76">
        <f t="shared" si="403"/>
        <v>56</v>
      </c>
      <c r="CF48" s="76">
        <f t="shared" si="403"/>
        <v>154</v>
      </c>
      <c r="CG48" s="76">
        <f t="shared" si="403"/>
        <v>154</v>
      </c>
      <c r="CH48" s="76">
        <f t="shared" si="403"/>
        <v>154</v>
      </c>
      <c r="CI48" s="76">
        <f t="shared" si="403"/>
        <v>154</v>
      </c>
      <c r="CJ48" s="76">
        <f t="shared" si="403"/>
        <v>196.00000000000003</v>
      </c>
      <c r="CK48" s="76">
        <f t="shared" si="403"/>
        <v>196.00000000000003</v>
      </c>
      <c r="CL48" s="76">
        <f t="shared" si="403"/>
        <v>196.00000000000003</v>
      </c>
      <c r="CM48" s="76">
        <f t="shared" si="404"/>
        <v>252.00000000000003</v>
      </c>
      <c r="CN48" s="76">
        <f t="shared" si="404"/>
        <v>252.00000000000003</v>
      </c>
      <c r="CO48" s="76">
        <f t="shared" si="404"/>
        <v>252.00000000000003</v>
      </c>
      <c r="CP48" s="76">
        <f t="shared" si="404"/>
        <v>252.00000000000003</v>
      </c>
      <c r="CQ48" s="76">
        <f t="shared" si="404"/>
        <v>252.00000000000003</v>
      </c>
      <c r="CR48" s="76">
        <f t="shared" si="404"/>
        <v>252.00000000000003</v>
      </c>
      <c r="CS48" s="76">
        <f t="shared" si="404"/>
        <v>252.00000000000003</v>
      </c>
      <c r="CT48" s="76">
        <f t="shared" si="404"/>
        <v>252.00000000000003</v>
      </c>
      <c r="CU48" s="76">
        <f t="shared" si="404"/>
        <v>252.00000000000003</v>
      </c>
      <c r="CV48" s="76">
        <f t="shared" si="404"/>
        <v>252.00000000000003</v>
      </c>
      <c r="CW48" s="76">
        <f t="shared" si="405"/>
        <v>252.00000000000003</v>
      </c>
      <c r="CX48" s="76">
        <f t="shared" si="405"/>
        <v>252.00000000000003</v>
      </c>
      <c r="CY48" s="76">
        <f t="shared" si="405"/>
        <v>252.00000000000003</v>
      </c>
      <c r="CZ48" s="76">
        <f t="shared" si="405"/>
        <v>252.00000000000003</v>
      </c>
      <c r="DA48" s="76">
        <f t="shared" si="405"/>
        <v>252.00000000000003</v>
      </c>
      <c r="DB48" s="76">
        <f t="shared" si="405"/>
        <v>252.00000000000003</v>
      </c>
      <c r="DC48" s="76">
        <f t="shared" si="405"/>
        <v>252.00000000000003</v>
      </c>
      <c r="DD48" s="76">
        <f t="shared" si="405"/>
        <v>252.00000000000003</v>
      </c>
      <c r="DE48" s="76">
        <f t="shared" si="405"/>
        <v>252.00000000000003</v>
      </c>
      <c r="DF48" s="76">
        <f t="shared" si="405"/>
        <v>252.00000000000003</v>
      </c>
      <c r="DG48" s="76">
        <f t="shared" si="406"/>
        <v>252.00000000000003</v>
      </c>
      <c r="DH48" s="76">
        <f t="shared" si="406"/>
        <v>252.00000000000003</v>
      </c>
      <c r="DI48" s="76">
        <f t="shared" si="406"/>
        <v>252.00000000000003</v>
      </c>
      <c r="DJ48" s="76">
        <f t="shared" si="406"/>
        <v>252.00000000000003</v>
      </c>
      <c r="DK48" s="76">
        <f t="shared" si="406"/>
        <v>252.00000000000003</v>
      </c>
      <c r="DL48" s="76">
        <f t="shared" si="406"/>
        <v>252.00000000000003</v>
      </c>
      <c r="DM48" s="76">
        <f t="shared" si="406"/>
        <v>252.00000000000003</v>
      </c>
      <c r="DN48" s="76">
        <f t="shared" si="406"/>
        <v>252.00000000000003</v>
      </c>
      <c r="DO48" s="76">
        <f t="shared" si="406"/>
        <v>252.00000000000003</v>
      </c>
      <c r="DP48" s="76">
        <f t="shared" si="406"/>
        <v>252.00000000000003</v>
      </c>
      <c r="DQ48" s="76">
        <f t="shared" si="406"/>
        <v>252.00000000000003</v>
      </c>
      <c r="DR48" s="76">
        <f t="shared" si="406"/>
        <v>252.00000000000003</v>
      </c>
      <c r="DS48" s="79">
        <f t="shared" si="22"/>
        <v>-27.999999999999972</v>
      </c>
      <c r="DV48" s="76">
        <f t="shared" si="407"/>
        <v>0</v>
      </c>
      <c r="DW48" s="76">
        <f t="shared" si="407"/>
        <v>0</v>
      </c>
      <c r="DX48" s="76">
        <f t="shared" si="407"/>
        <v>0</v>
      </c>
      <c r="DY48" s="76">
        <f t="shared" si="407"/>
        <v>0</v>
      </c>
      <c r="DZ48" s="76">
        <f t="shared" si="407"/>
        <v>0</v>
      </c>
      <c r="EA48" s="76">
        <f t="shared" si="407"/>
        <v>0</v>
      </c>
      <c r="EB48" s="76">
        <f t="shared" si="407"/>
        <v>112</v>
      </c>
      <c r="EC48" s="76">
        <f t="shared" si="407"/>
        <v>112</v>
      </c>
      <c r="ED48" s="76">
        <f t="shared" si="407"/>
        <v>112</v>
      </c>
      <c r="EE48" s="76">
        <f t="shared" si="407"/>
        <v>112</v>
      </c>
      <c r="EF48" s="76">
        <f t="shared" si="408"/>
        <v>112</v>
      </c>
      <c r="EG48" s="76">
        <f t="shared" si="408"/>
        <v>112</v>
      </c>
      <c r="EH48" s="76">
        <f t="shared" si="408"/>
        <v>112</v>
      </c>
      <c r="EI48" s="76">
        <f t="shared" si="408"/>
        <v>210.00000000000003</v>
      </c>
      <c r="EJ48" s="76">
        <f t="shared" si="408"/>
        <v>210.00000000000003</v>
      </c>
      <c r="EK48" s="76">
        <f t="shared" si="408"/>
        <v>210.00000000000003</v>
      </c>
      <c r="EL48" s="76">
        <f t="shared" si="408"/>
        <v>210.00000000000003</v>
      </c>
      <c r="EM48" s="76">
        <f t="shared" si="408"/>
        <v>252.00000000000003</v>
      </c>
      <c r="EN48" s="76">
        <f t="shared" si="408"/>
        <v>252.00000000000003</v>
      </c>
      <c r="EO48" s="76">
        <f t="shared" si="408"/>
        <v>252.00000000000003</v>
      </c>
      <c r="EP48" s="76">
        <f t="shared" si="409"/>
        <v>252.00000000000003</v>
      </c>
      <c r="EQ48" s="76">
        <f t="shared" si="409"/>
        <v>252.00000000000003</v>
      </c>
      <c r="ER48" s="76">
        <f t="shared" si="409"/>
        <v>252.00000000000003</v>
      </c>
      <c r="ES48" s="76">
        <f t="shared" si="409"/>
        <v>252.00000000000003</v>
      </c>
      <c r="ET48" s="76">
        <f t="shared" si="409"/>
        <v>252.00000000000003</v>
      </c>
      <c r="EU48" s="76">
        <f t="shared" si="409"/>
        <v>252.00000000000003</v>
      </c>
      <c r="EV48" s="76">
        <f t="shared" si="409"/>
        <v>252.00000000000003</v>
      </c>
      <c r="EW48" s="76">
        <f t="shared" si="409"/>
        <v>252.00000000000003</v>
      </c>
      <c r="EX48" s="76">
        <f t="shared" si="409"/>
        <v>252.00000000000003</v>
      </c>
      <c r="EY48" s="76">
        <f t="shared" si="409"/>
        <v>252.00000000000003</v>
      </c>
      <c r="EZ48" s="76">
        <f t="shared" si="410"/>
        <v>252.00000000000003</v>
      </c>
      <c r="FA48" s="76">
        <f t="shared" si="410"/>
        <v>252.00000000000003</v>
      </c>
      <c r="FB48" s="76">
        <f t="shared" si="410"/>
        <v>252.00000000000003</v>
      </c>
      <c r="FC48" s="76">
        <f t="shared" si="410"/>
        <v>252.00000000000003</v>
      </c>
      <c r="FD48" s="76">
        <f t="shared" si="410"/>
        <v>252.00000000000003</v>
      </c>
      <c r="FE48" s="76">
        <f t="shared" si="410"/>
        <v>252.00000000000003</v>
      </c>
      <c r="FF48" s="76">
        <f t="shared" si="410"/>
        <v>252.00000000000003</v>
      </c>
      <c r="FG48" s="76">
        <f t="shared" si="410"/>
        <v>252.00000000000003</v>
      </c>
      <c r="FH48" s="76">
        <f t="shared" si="410"/>
        <v>252.00000000000003</v>
      </c>
      <c r="FI48" s="76">
        <f t="shared" si="410"/>
        <v>252.00000000000003</v>
      </c>
      <c r="FJ48" s="76">
        <f t="shared" si="411"/>
        <v>252.00000000000003</v>
      </c>
      <c r="FK48" s="76">
        <f t="shared" si="411"/>
        <v>252.00000000000003</v>
      </c>
      <c r="FL48" s="76">
        <f t="shared" si="411"/>
        <v>252.00000000000003</v>
      </c>
      <c r="FM48" s="76">
        <f t="shared" si="411"/>
        <v>252.00000000000003</v>
      </c>
      <c r="FN48" s="76">
        <f t="shared" si="411"/>
        <v>252.00000000000003</v>
      </c>
      <c r="FO48" s="76">
        <f t="shared" si="411"/>
        <v>252.00000000000003</v>
      </c>
      <c r="FP48" s="76">
        <f t="shared" si="411"/>
        <v>252.00000000000003</v>
      </c>
      <c r="FQ48" s="76">
        <f t="shared" si="411"/>
        <v>252.00000000000003</v>
      </c>
      <c r="FR48" s="76">
        <f t="shared" si="411"/>
        <v>252.00000000000003</v>
      </c>
      <c r="FS48" s="76">
        <f t="shared" si="411"/>
        <v>252.00000000000003</v>
      </c>
      <c r="FT48" s="76">
        <f t="shared" si="411"/>
        <v>252.00000000000003</v>
      </c>
      <c r="FU48" s="76">
        <f t="shared" si="411"/>
        <v>252.00000000000003</v>
      </c>
      <c r="FV48" s="79">
        <f t="shared" si="73"/>
        <v>-27.999999999999972</v>
      </c>
      <c r="FX48" s="76">
        <f t="shared" si="412"/>
        <v>0</v>
      </c>
      <c r="FY48" s="76">
        <f t="shared" si="412"/>
        <v>0</v>
      </c>
      <c r="FZ48" s="76">
        <f t="shared" si="412"/>
        <v>0</v>
      </c>
      <c r="GA48" s="76">
        <f t="shared" si="412"/>
        <v>0</v>
      </c>
      <c r="GB48" s="76">
        <f t="shared" si="412"/>
        <v>0</v>
      </c>
      <c r="GC48" s="76">
        <f t="shared" si="412"/>
        <v>0</v>
      </c>
      <c r="GD48" s="76">
        <f t="shared" si="412"/>
        <v>0</v>
      </c>
      <c r="GE48" s="76">
        <f t="shared" si="412"/>
        <v>0</v>
      </c>
      <c r="GF48" s="76">
        <f t="shared" si="412"/>
        <v>0</v>
      </c>
      <c r="GG48" s="76">
        <f t="shared" si="412"/>
        <v>0</v>
      </c>
      <c r="GH48" s="76">
        <f t="shared" si="413"/>
        <v>0</v>
      </c>
      <c r="GI48" s="76">
        <f t="shared" si="413"/>
        <v>0</v>
      </c>
      <c r="GJ48" s="76">
        <f t="shared" si="413"/>
        <v>0</v>
      </c>
      <c r="GK48" s="76">
        <f t="shared" si="413"/>
        <v>0</v>
      </c>
      <c r="GL48" s="76">
        <f t="shared" si="413"/>
        <v>0</v>
      </c>
      <c r="GM48" s="76">
        <f t="shared" si="413"/>
        <v>0</v>
      </c>
      <c r="GN48" s="76">
        <f t="shared" si="413"/>
        <v>0</v>
      </c>
      <c r="GO48" s="76">
        <f t="shared" si="413"/>
        <v>0</v>
      </c>
      <c r="GP48" s="76">
        <f t="shared" si="413"/>
        <v>0</v>
      </c>
      <c r="GQ48" s="76">
        <f t="shared" si="413"/>
        <v>0</v>
      </c>
      <c r="GR48" s="76">
        <f t="shared" si="414"/>
        <v>0</v>
      </c>
      <c r="GS48" s="76">
        <f t="shared" si="414"/>
        <v>0</v>
      </c>
      <c r="GT48" s="76">
        <f t="shared" si="414"/>
        <v>0</v>
      </c>
      <c r="GU48" s="76">
        <f t="shared" si="414"/>
        <v>0</v>
      </c>
      <c r="GV48" s="76">
        <f t="shared" si="414"/>
        <v>0</v>
      </c>
      <c r="GW48" s="76">
        <f t="shared" si="414"/>
        <v>0</v>
      </c>
      <c r="GX48" s="76">
        <f t="shared" si="414"/>
        <v>0</v>
      </c>
      <c r="GY48" s="76">
        <f t="shared" si="414"/>
        <v>0</v>
      </c>
      <c r="GZ48" s="76">
        <f t="shared" si="414"/>
        <v>0</v>
      </c>
      <c r="HA48" s="76">
        <f t="shared" si="414"/>
        <v>0</v>
      </c>
      <c r="HB48" s="76">
        <f t="shared" si="415"/>
        <v>0</v>
      </c>
      <c r="HC48" s="76">
        <f t="shared" si="415"/>
        <v>0</v>
      </c>
      <c r="HD48" s="76">
        <f t="shared" si="415"/>
        <v>0</v>
      </c>
      <c r="HE48" s="76">
        <f t="shared" si="415"/>
        <v>0</v>
      </c>
      <c r="HF48" s="76">
        <f t="shared" si="415"/>
        <v>0</v>
      </c>
      <c r="HG48" s="76">
        <f t="shared" si="415"/>
        <v>0</v>
      </c>
      <c r="HH48" s="76">
        <f t="shared" si="415"/>
        <v>0</v>
      </c>
      <c r="HI48" s="76">
        <f t="shared" si="415"/>
        <v>0</v>
      </c>
      <c r="HJ48" s="76">
        <f t="shared" si="415"/>
        <v>0</v>
      </c>
      <c r="HK48" s="76">
        <f t="shared" si="415"/>
        <v>0</v>
      </c>
      <c r="HL48" s="76">
        <f t="shared" si="416"/>
        <v>0</v>
      </c>
      <c r="HM48" s="76">
        <f t="shared" si="416"/>
        <v>0</v>
      </c>
      <c r="HN48" s="76">
        <f t="shared" si="416"/>
        <v>0</v>
      </c>
      <c r="HO48" s="76">
        <f t="shared" si="416"/>
        <v>0</v>
      </c>
      <c r="HP48" s="76">
        <f t="shared" si="416"/>
        <v>0</v>
      </c>
      <c r="HQ48" s="76">
        <f t="shared" si="416"/>
        <v>0</v>
      </c>
      <c r="HR48" s="76">
        <f t="shared" si="416"/>
        <v>0</v>
      </c>
      <c r="HS48" s="76">
        <f t="shared" si="416"/>
        <v>0</v>
      </c>
      <c r="HT48" s="76">
        <f t="shared" si="416"/>
        <v>0</v>
      </c>
      <c r="HU48" s="76">
        <f t="shared" si="416"/>
        <v>0</v>
      </c>
      <c r="HV48" s="76">
        <f t="shared" si="416"/>
        <v>0</v>
      </c>
      <c r="HW48" s="76">
        <f t="shared" si="416"/>
        <v>0</v>
      </c>
      <c r="HX48" s="79">
        <f t="shared" si="124"/>
        <v>0</v>
      </c>
    </row>
    <row r="49" spans="1:232" ht="30" outlineLevel="1">
      <c r="A49" s="39" t="str">
        <f t="shared" si="417"/>
        <v/>
      </c>
      <c r="B49" s="199"/>
      <c r="C49" s="42"/>
      <c r="D49" s="204"/>
      <c r="E49" s="204"/>
      <c r="F49" s="204"/>
      <c r="G49" s="204"/>
      <c r="H49" s="204"/>
      <c r="I49" s="32"/>
      <c r="J49" s="32"/>
      <c r="K49" s="32"/>
      <c r="L49" s="32"/>
      <c r="M49" s="175" t="s">
        <v>247</v>
      </c>
      <c r="N49" s="32"/>
      <c r="O49" s="32"/>
      <c r="P49" s="32"/>
      <c r="Q49" s="32"/>
      <c r="R49" s="32"/>
      <c r="S49" s="32"/>
      <c r="T49" s="32"/>
      <c r="U49" s="32"/>
      <c r="V49" s="32" t="s">
        <v>27</v>
      </c>
      <c r="W49" s="32"/>
      <c r="X49" s="32"/>
      <c r="Y49" s="32"/>
      <c r="Z49" s="174"/>
      <c r="AA49" s="208" t="s">
        <v>64</v>
      </c>
      <c r="AB49" s="178">
        <v>44453</v>
      </c>
      <c r="AC49" s="178">
        <v>44480</v>
      </c>
      <c r="AD49" s="179" t="s">
        <v>132</v>
      </c>
      <c r="AE49" s="185">
        <v>2</v>
      </c>
      <c r="AF49" s="185">
        <v>2</v>
      </c>
      <c r="AG49" s="185">
        <v>2</v>
      </c>
      <c r="AH49" s="185">
        <v>6</v>
      </c>
      <c r="AI49" s="185">
        <v>6</v>
      </c>
      <c r="AJ49" s="185">
        <v>6</v>
      </c>
      <c r="AK49" s="185">
        <v>6</v>
      </c>
      <c r="AL49" s="185">
        <v>6</v>
      </c>
      <c r="AM49" s="186">
        <f t="shared" si="252"/>
        <v>36</v>
      </c>
      <c r="AN49" s="28">
        <f t="shared" si="361"/>
        <v>7.2</v>
      </c>
      <c r="AO49" s="28">
        <f>$AM49*AQ49</f>
        <v>0</v>
      </c>
      <c r="AP49" s="118">
        <f t="shared" si="362"/>
        <v>0.2</v>
      </c>
      <c r="AQ49" s="29">
        <f t="shared" si="380"/>
        <v>0</v>
      </c>
      <c r="AR49" s="43">
        <f t="shared" si="363"/>
        <v>-0.2</v>
      </c>
      <c r="AS49" s="46" t="s">
        <v>115</v>
      </c>
      <c r="AT49" s="30">
        <f t="shared" si="381"/>
        <v>44453</v>
      </c>
      <c r="AU49" s="30">
        <v>44392</v>
      </c>
      <c r="AV49" s="47" t="s">
        <v>140</v>
      </c>
      <c r="AW49" s="49" t="s">
        <v>182</v>
      </c>
      <c r="AX49" s="30">
        <v>44377</v>
      </c>
      <c r="AY49" s="30">
        <v>44392</v>
      </c>
      <c r="AZ49" s="47" t="s">
        <v>140</v>
      </c>
      <c r="BA49" s="172" t="s">
        <v>116</v>
      </c>
      <c r="BB49" s="30">
        <v>44438</v>
      </c>
      <c r="BC49" s="30">
        <f t="shared" si="383"/>
        <v>44438</v>
      </c>
      <c r="BD49" s="47" t="s">
        <v>140</v>
      </c>
      <c r="BE49" s="172" t="s">
        <v>122</v>
      </c>
      <c r="BF49" s="30">
        <v>44438</v>
      </c>
      <c r="BG49" s="30">
        <f t="shared" si="384"/>
        <v>44438</v>
      </c>
      <c r="BH49" s="47" t="s">
        <v>140</v>
      </c>
      <c r="BI49" s="172" t="s">
        <v>123</v>
      </c>
      <c r="BJ49" s="30">
        <v>44438</v>
      </c>
      <c r="BK49" s="30">
        <f t="shared" si="385"/>
        <v>44438</v>
      </c>
      <c r="BL49" s="47" t="s">
        <v>140</v>
      </c>
      <c r="BM49" s="172" t="s">
        <v>185</v>
      </c>
      <c r="BN49" s="30">
        <v>44469</v>
      </c>
      <c r="BO49" s="30">
        <f t="shared" si="386"/>
        <v>44469</v>
      </c>
      <c r="BP49" s="47" t="s">
        <v>140</v>
      </c>
      <c r="BR49" s="5">
        <f t="shared" si="127"/>
        <v>37</v>
      </c>
      <c r="BS49" s="76">
        <f t="shared" si="402"/>
        <v>0</v>
      </c>
      <c r="BT49" s="76">
        <f t="shared" si="402"/>
        <v>0</v>
      </c>
      <c r="BU49" s="76">
        <f t="shared" si="402"/>
        <v>0</v>
      </c>
      <c r="BV49" s="76">
        <f t="shared" si="402"/>
        <v>0</v>
      </c>
      <c r="BW49" s="76">
        <f t="shared" si="402"/>
        <v>7.2</v>
      </c>
      <c r="BX49" s="76">
        <f t="shared" si="402"/>
        <v>7.2</v>
      </c>
      <c r="BY49" s="76">
        <f t="shared" si="402"/>
        <v>7.2</v>
      </c>
      <c r="BZ49" s="76">
        <f t="shared" si="402"/>
        <v>7.2</v>
      </c>
      <c r="CA49" s="76">
        <f t="shared" si="402"/>
        <v>7.2</v>
      </c>
      <c r="CB49" s="76">
        <f t="shared" si="402"/>
        <v>7.2</v>
      </c>
      <c r="CC49" s="76">
        <f t="shared" si="403"/>
        <v>7.2</v>
      </c>
      <c r="CD49" s="76">
        <f t="shared" si="403"/>
        <v>7.2</v>
      </c>
      <c r="CE49" s="76">
        <f t="shared" si="403"/>
        <v>7.2</v>
      </c>
      <c r="CF49" s="76">
        <f t="shared" si="403"/>
        <v>19.8</v>
      </c>
      <c r="CG49" s="76">
        <f t="shared" si="403"/>
        <v>19.8</v>
      </c>
      <c r="CH49" s="76">
        <f t="shared" si="403"/>
        <v>27.000000000000004</v>
      </c>
      <c r="CI49" s="76">
        <f t="shared" si="403"/>
        <v>27.000000000000004</v>
      </c>
      <c r="CJ49" s="76">
        <f t="shared" si="403"/>
        <v>32.400000000000006</v>
      </c>
      <c r="CK49" s="76">
        <f t="shared" si="403"/>
        <v>32.400000000000006</v>
      </c>
      <c r="CL49" s="76">
        <f t="shared" si="403"/>
        <v>32.400000000000006</v>
      </c>
      <c r="CM49" s="76">
        <f t="shared" si="404"/>
        <v>32.400000000000006</v>
      </c>
      <c r="CN49" s="76">
        <f t="shared" si="404"/>
        <v>32.400000000000006</v>
      </c>
      <c r="CO49" s="76">
        <f t="shared" si="404"/>
        <v>32.400000000000006</v>
      </c>
      <c r="CP49" s="76">
        <f t="shared" si="404"/>
        <v>32.400000000000006</v>
      </c>
      <c r="CQ49" s="76">
        <f t="shared" si="404"/>
        <v>32.400000000000006</v>
      </c>
      <c r="CR49" s="76">
        <f t="shared" si="404"/>
        <v>32.400000000000006</v>
      </c>
      <c r="CS49" s="76">
        <f t="shared" si="404"/>
        <v>32.400000000000006</v>
      </c>
      <c r="CT49" s="76">
        <f t="shared" si="404"/>
        <v>32.400000000000006</v>
      </c>
      <c r="CU49" s="76">
        <f t="shared" si="404"/>
        <v>32.400000000000006</v>
      </c>
      <c r="CV49" s="76">
        <f t="shared" si="404"/>
        <v>32.400000000000006</v>
      </c>
      <c r="CW49" s="76">
        <f t="shared" si="405"/>
        <v>32.400000000000006</v>
      </c>
      <c r="CX49" s="76">
        <f t="shared" si="405"/>
        <v>32.400000000000006</v>
      </c>
      <c r="CY49" s="76">
        <f t="shared" si="405"/>
        <v>32.400000000000006</v>
      </c>
      <c r="CZ49" s="76">
        <f t="shared" si="405"/>
        <v>32.400000000000006</v>
      </c>
      <c r="DA49" s="76">
        <f t="shared" si="405"/>
        <v>32.400000000000006</v>
      </c>
      <c r="DB49" s="76">
        <f t="shared" si="405"/>
        <v>32.400000000000006</v>
      </c>
      <c r="DC49" s="76">
        <f t="shared" si="405"/>
        <v>32.400000000000006</v>
      </c>
      <c r="DD49" s="76">
        <f t="shared" si="405"/>
        <v>32.400000000000006</v>
      </c>
      <c r="DE49" s="76">
        <f t="shared" si="405"/>
        <v>32.400000000000006</v>
      </c>
      <c r="DF49" s="76">
        <f t="shared" si="405"/>
        <v>32.400000000000006</v>
      </c>
      <c r="DG49" s="76">
        <f t="shared" si="406"/>
        <v>32.400000000000006</v>
      </c>
      <c r="DH49" s="76">
        <f t="shared" si="406"/>
        <v>32.400000000000006</v>
      </c>
      <c r="DI49" s="76">
        <f t="shared" si="406"/>
        <v>32.400000000000006</v>
      </c>
      <c r="DJ49" s="76">
        <f t="shared" si="406"/>
        <v>32.400000000000006</v>
      </c>
      <c r="DK49" s="76">
        <f t="shared" si="406"/>
        <v>32.400000000000006</v>
      </c>
      <c r="DL49" s="76">
        <f t="shared" si="406"/>
        <v>32.400000000000006</v>
      </c>
      <c r="DM49" s="76">
        <f t="shared" si="406"/>
        <v>32.400000000000006</v>
      </c>
      <c r="DN49" s="76">
        <f t="shared" si="406"/>
        <v>32.400000000000006</v>
      </c>
      <c r="DO49" s="76">
        <f t="shared" si="406"/>
        <v>32.400000000000006</v>
      </c>
      <c r="DP49" s="76">
        <f t="shared" si="406"/>
        <v>32.400000000000006</v>
      </c>
      <c r="DQ49" s="76">
        <f t="shared" si="406"/>
        <v>32.400000000000006</v>
      </c>
      <c r="DR49" s="76">
        <f t="shared" si="406"/>
        <v>32.400000000000006</v>
      </c>
      <c r="DS49" s="79">
        <f t="shared" si="22"/>
        <v>-3.5999999999999943</v>
      </c>
      <c r="DV49" s="76">
        <f t="shared" si="407"/>
        <v>0</v>
      </c>
      <c r="DW49" s="76">
        <f t="shared" si="407"/>
        <v>0</v>
      </c>
      <c r="DX49" s="76">
        <f t="shared" si="407"/>
        <v>0</v>
      </c>
      <c r="DY49" s="76">
        <f t="shared" si="407"/>
        <v>0</v>
      </c>
      <c r="DZ49" s="76">
        <f t="shared" si="407"/>
        <v>0</v>
      </c>
      <c r="EA49" s="76">
        <f t="shared" si="407"/>
        <v>0</v>
      </c>
      <c r="EB49" s="76">
        <f t="shared" si="407"/>
        <v>14.4</v>
      </c>
      <c r="EC49" s="76">
        <f t="shared" si="407"/>
        <v>14.4</v>
      </c>
      <c r="ED49" s="76">
        <f t="shared" si="407"/>
        <v>14.4</v>
      </c>
      <c r="EE49" s="76">
        <f t="shared" si="407"/>
        <v>14.4</v>
      </c>
      <c r="EF49" s="76">
        <f t="shared" si="408"/>
        <v>14.4</v>
      </c>
      <c r="EG49" s="76">
        <f t="shared" si="408"/>
        <v>14.4</v>
      </c>
      <c r="EH49" s="76">
        <f t="shared" si="408"/>
        <v>14.4</v>
      </c>
      <c r="EI49" s="76">
        <f t="shared" si="408"/>
        <v>27.000000000000004</v>
      </c>
      <c r="EJ49" s="76">
        <f t="shared" si="408"/>
        <v>27.000000000000004</v>
      </c>
      <c r="EK49" s="76">
        <f t="shared" si="408"/>
        <v>27.000000000000004</v>
      </c>
      <c r="EL49" s="76">
        <f t="shared" si="408"/>
        <v>27.000000000000004</v>
      </c>
      <c r="EM49" s="76">
        <f t="shared" si="408"/>
        <v>32.400000000000006</v>
      </c>
      <c r="EN49" s="76">
        <f t="shared" si="408"/>
        <v>32.400000000000006</v>
      </c>
      <c r="EO49" s="76">
        <f t="shared" si="408"/>
        <v>32.400000000000006</v>
      </c>
      <c r="EP49" s="76">
        <f t="shared" si="409"/>
        <v>32.400000000000006</v>
      </c>
      <c r="EQ49" s="76">
        <f t="shared" si="409"/>
        <v>32.400000000000006</v>
      </c>
      <c r="ER49" s="76">
        <f t="shared" si="409"/>
        <v>32.400000000000006</v>
      </c>
      <c r="ES49" s="76">
        <f t="shared" si="409"/>
        <v>32.400000000000006</v>
      </c>
      <c r="ET49" s="76">
        <f t="shared" si="409"/>
        <v>32.400000000000006</v>
      </c>
      <c r="EU49" s="76">
        <f t="shared" si="409"/>
        <v>32.400000000000006</v>
      </c>
      <c r="EV49" s="76">
        <f t="shared" si="409"/>
        <v>32.400000000000006</v>
      </c>
      <c r="EW49" s="76">
        <f t="shared" si="409"/>
        <v>32.400000000000006</v>
      </c>
      <c r="EX49" s="76">
        <f t="shared" si="409"/>
        <v>32.400000000000006</v>
      </c>
      <c r="EY49" s="76">
        <f t="shared" si="409"/>
        <v>32.400000000000006</v>
      </c>
      <c r="EZ49" s="76">
        <f t="shared" si="410"/>
        <v>32.400000000000006</v>
      </c>
      <c r="FA49" s="76">
        <f t="shared" si="410"/>
        <v>32.400000000000006</v>
      </c>
      <c r="FB49" s="76">
        <f t="shared" si="410"/>
        <v>32.400000000000006</v>
      </c>
      <c r="FC49" s="76">
        <f t="shared" si="410"/>
        <v>32.400000000000006</v>
      </c>
      <c r="FD49" s="76">
        <f t="shared" si="410"/>
        <v>32.400000000000006</v>
      </c>
      <c r="FE49" s="76">
        <f t="shared" si="410"/>
        <v>32.400000000000006</v>
      </c>
      <c r="FF49" s="76">
        <f t="shared" si="410"/>
        <v>32.400000000000006</v>
      </c>
      <c r="FG49" s="76">
        <f t="shared" si="410"/>
        <v>32.400000000000006</v>
      </c>
      <c r="FH49" s="76">
        <f t="shared" si="410"/>
        <v>32.400000000000006</v>
      </c>
      <c r="FI49" s="76">
        <f t="shared" si="410"/>
        <v>32.400000000000006</v>
      </c>
      <c r="FJ49" s="76">
        <f t="shared" si="411"/>
        <v>32.400000000000006</v>
      </c>
      <c r="FK49" s="76">
        <f t="shared" si="411"/>
        <v>32.400000000000006</v>
      </c>
      <c r="FL49" s="76">
        <f t="shared" si="411"/>
        <v>32.400000000000006</v>
      </c>
      <c r="FM49" s="76">
        <f t="shared" si="411"/>
        <v>32.400000000000006</v>
      </c>
      <c r="FN49" s="76">
        <f t="shared" si="411"/>
        <v>32.400000000000006</v>
      </c>
      <c r="FO49" s="76">
        <f t="shared" si="411"/>
        <v>32.400000000000006</v>
      </c>
      <c r="FP49" s="76">
        <f t="shared" si="411"/>
        <v>32.400000000000006</v>
      </c>
      <c r="FQ49" s="76">
        <f t="shared" si="411"/>
        <v>32.400000000000006</v>
      </c>
      <c r="FR49" s="76">
        <f t="shared" si="411"/>
        <v>32.400000000000006</v>
      </c>
      <c r="FS49" s="76">
        <f t="shared" si="411"/>
        <v>32.400000000000006</v>
      </c>
      <c r="FT49" s="76">
        <f t="shared" si="411"/>
        <v>32.400000000000006</v>
      </c>
      <c r="FU49" s="76">
        <f t="shared" si="411"/>
        <v>32.400000000000006</v>
      </c>
      <c r="FV49" s="79">
        <f t="shared" si="73"/>
        <v>-3.5999999999999943</v>
      </c>
      <c r="FX49" s="76">
        <f t="shared" si="412"/>
        <v>0</v>
      </c>
      <c r="FY49" s="76">
        <f t="shared" si="412"/>
        <v>0</v>
      </c>
      <c r="FZ49" s="76">
        <f t="shared" si="412"/>
        <v>0</v>
      </c>
      <c r="GA49" s="76">
        <f t="shared" si="412"/>
        <v>0</v>
      </c>
      <c r="GB49" s="76">
        <f t="shared" si="412"/>
        <v>0</v>
      </c>
      <c r="GC49" s="76">
        <f t="shared" si="412"/>
        <v>0</v>
      </c>
      <c r="GD49" s="76">
        <f t="shared" si="412"/>
        <v>0</v>
      </c>
      <c r="GE49" s="76">
        <f t="shared" si="412"/>
        <v>0</v>
      </c>
      <c r="GF49" s="76">
        <f t="shared" si="412"/>
        <v>0</v>
      </c>
      <c r="GG49" s="76">
        <f t="shared" si="412"/>
        <v>0</v>
      </c>
      <c r="GH49" s="76">
        <f t="shared" si="413"/>
        <v>0</v>
      </c>
      <c r="GI49" s="76">
        <f t="shared" si="413"/>
        <v>0</v>
      </c>
      <c r="GJ49" s="76">
        <f t="shared" si="413"/>
        <v>0</v>
      </c>
      <c r="GK49" s="76">
        <f t="shared" si="413"/>
        <v>0</v>
      </c>
      <c r="GL49" s="76">
        <f t="shared" si="413"/>
        <v>0</v>
      </c>
      <c r="GM49" s="76">
        <f t="shared" si="413"/>
        <v>0</v>
      </c>
      <c r="GN49" s="76">
        <f t="shared" si="413"/>
        <v>0</v>
      </c>
      <c r="GO49" s="76">
        <f t="shared" si="413"/>
        <v>0</v>
      </c>
      <c r="GP49" s="76">
        <f t="shared" si="413"/>
        <v>0</v>
      </c>
      <c r="GQ49" s="76">
        <f t="shared" si="413"/>
        <v>0</v>
      </c>
      <c r="GR49" s="76">
        <f t="shared" si="414"/>
        <v>0</v>
      </c>
      <c r="GS49" s="76">
        <f t="shared" si="414"/>
        <v>0</v>
      </c>
      <c r="GT49" s="76">
        <f t="shared" si="414"/>
        <v>0</v>
      </c>
      <c r="GU49" s="76">
        <f t="shared" si="414"/>
        <v>0</v>
      </c>
      <c r="GV49" s="76">
        <f t="shared" si="414"/>
        <v>0</v>
      </c>
      <c r="GW49" s="76">
        <f t="shared" si="414"/>
        <v>0</v>
      </c>
      <c r="GX49" s="76">
        <f t="shared" si="414"/>
        <v>0</v>
      </c>
      <c r="GY49" s="76">
        <f t="shared" si="414"/>
        <v>0</v>
      </c>
      <c r="GZ49" s="76">
        <f t="shared" si="414"/>
        <v>0</v>
      </c>
      <c r="HA49" s="76">
        <f t="shared" si="414"/>
        <v>0</v>
      </c>
      <c r="HB49" s="76">
        <f t="shared" si="415"/>
        <v>0</v>
      </c>
      <c r="HC49" s="76">
        <f t="shared" si="415"/>
        <v>0</v>
      </c>
      <c r="HD49" s="76">
        <f t="shared" si="415"/>
        <v>0</v>
      </c>
      <c r="HE49" s="76">
        <f t="shared" si="415"/>
        <v>0</v>
      </c>
      <c r="HF49" s="76">
        <f t="shared" si="415"/>
        <v>0</v>
      </c>
      <c r="HG49" s="76">
        <f t="shared" si="415"/>
        <v>0</v>
      </c>
      <c r="HH49" s="76">
        <f t="shared" si="415"/>
        <v>0</v>
      </c>
      <c r="HI49" s="76">
        <f t="shared" si="415"/>
        <v>0</v>
      </c>
      <c r="HJ49" s="76">
        <f t="shared" si="415"/>
        <v>0</v>
      </c>
      <c r="HK49" s="76">
        <f t="shared" si="415"/>
        <v>0</v>
      </c>
      <c r="HL49" s="76">
        <f t="shared" si="416"/>
        <v>0</v>
      </c>
      <c r="HM49" s="76">
        <f t="shared" si="416"/>
        <v>0</v>
      </c>
      <c r="HN49" s="76">
        <f t="shared" si="416"/>
        <v>0</v>
      </c>
      <c r="HO49" s="76">
        <f t="shared" si="416"/>
        <v>0</v>
      </c>
      <c r="HP49" s="76">
        <f t="shared" si="416"/>
        <v>0</v>
      </c>
      <c r="HQ49" s="76">
        <f t="shared" si="416"/>
        <v>0</v>
      </c>
      <c r="HR49" s="76">
        <f t="shared" si="416"/>
        <v>0</v>
      </c>
      <c r="HS49" s="76">
        <f t="shared" si="416"/>
        <v>0</v>
      </c>
      <c r="HT49" s="76">
        <f t="shared" si="416"/>
        <v>0</v>
      </c>
      <c r="HU49" s="76">
        <f t="shared" si="416"/>
        <v>0</v>
      </c>
      <c r="HV49" s="76">
        <f t="shared" si="416"/>
        <v>0</v>
      </c>
      <c r="HW49" s="76">
        <f t="shared" si="416"/>
        <v>0</v>
      </c>
      <c r="HX49" s="79">
        <f t="shared" si="124"/>
        <v>0</v>
      </c>
    </row>
    <row r="50" spans="1:232" ht="30" outlineLevel="1">
      <c r="A50" s="39" t="str">
        <f t="shared" si="417"/>
        <v/>
      </c>
      <c r="B50" s="199"/>
      <c r="C50" s="42"/>
      <c r="D50" s="204"/>
      <c r="E50" s="204"/>
      <c r="F50" s="204"/>
      <c r="G50" s="204"/>
      <c r="H50" s="204"/>
      <c r="I50" s="32"/>
      <c r="J50" s="32"/>
      <c r="K50" s="32"/>
      <c r="L50" s="32"/>
      <c r="M50" s="175" t="s">
        <v>248</v>
      </c>
      <c r="N50" s="32"/>
      <c r="O50" s="32"/>
      <c r="P50" s="32"/>
      <c r="Q50" s="32"/>
      <c r="R50" s="32"/>
      <c r="S50" s="32"/>
      <c r="T50" s="32"/>
      <c r="U50" s="32"/>
      <c r="V50" s="32" t="s">
        <v>28</v>
      </c>
      <c r="W50" s="32"/>
      <c r="X50" s="32"/>
      <c r="Y50" s="32"/>
      <c r="Z50" s="174"/>
      <c r="AA50" s="208" t="s">
        <v>67</v>
      </c>
      <c r="AB50" s="178">
        <v>44476</v>
      </c>
      <c r="AC50" s="178">
        <v>44496</v>
      </c>
      <c r="AD50" s="179" t="s">
        <v>132</v>
      </c>
      <c r="AE50" s="185">
        <v>1.7777777777777777</v>
      </c>
      <c r="AF50" s="185">
        <v>1.7777777777777777</v>
      </c>
      <c r="AG50" s="185">
        <v>1.7777777777777777</v>
      </c>
      <c r="AH50" s="185">
        <v>5.333333333333333</v>
      </c>
      <c r="AI50" s="185">
        <v>5.333333333333333</v>
      </c>
      <c r="AJ50" s="185">
        <v>5.333333333333333</v>
      </c>
      <c r="AK50" s="185">
        <v>5.333333333333333</v>
      </c>
      <c r="AL50" s="185">
        <v>5.333333333333333</v>
      </c>
      <c r="AM50" s="186">
        <f t="shared" si="252"/>
        <v>31.999999999999996</v>
      </c>
      <c r="AN50" s="28">
        <f t="shared" si="361"/>
        <v>6.3999999999999995</v>
      </c>
      <c r="AO50" s="28">
        <f t="shared" ref="AO50:AO53" si="419">$AM50*AQ50</f>
        <v>0</v>
      </c>
      <c r="AP50" s="118">
        <f t="shared" si="362"/>
        <v>0.2</v>
      </c>
      <c r="AQ50" s="29">
        <f t="shared" si="380"/>
        <v>0</v>
      </c>
      <c r="AR50" s="43">
        <f t="shared" si="363"/>
        <v>-0.2</v>
      </c>
      <c r="AS50" s="46" t="s">
        <v>115</v>
      </c>
      <c r="AT50" s="30">
        <f t="shared" si="381"/>
        <v>44476</v>
      </c>
      <c r="AU50" s="30">
        <v>44392</v>
      </c>
      <c r="AV50" s="47" t="s">
        <v>140</v>
      </c>
      <c r="AW50" s="49" t="s">
        <v>182</v>
      </c>
      <c r="AX50" s="30">
        <v>44377</v>
      </c>
      <c r="AY50" s="30">
        <v>44392</v>
      </c>
      <c r="AZ50" s="47" t="s">
        <v>140</v>
      </c>
      <c r="BA50" s="172" t="s">
        <v>116</v>
      </c>
      <c r="BB50" s="30">
        <v>44438</v>
      </c>
      <c r="BC50" s="30">
        <f t="shared" si="383"/>
        <v>44438</v>
      </c>
      <c r="BD50" s="47" t="s">
        <v>140</v>
      </c>
      <c r="BE50" s="172" t="s">
        <v>122</v>
      </c>
      <c r="BF50" s="30">
        <v>44438</v>
      </c>
      <c r="BG50" s="30">
        <f t="shared" si="384"/>
        <v>44438</v>
      </c>
      <c r="BH50" s="47" t="s">
        <v>140</v>
      </c>
      <c r="BI50" s="172" t="s">
        <v>123</v>
      </c>
      <c r="BJ50" s="30">
        <v>44438</v>
      </c>
      <c r="BK50" s="30">
        <f t="shared" si="385"/>
        <v>44438</v>
      </c>
      <c r="BL50" s="47" t="s">
        <v>140</v>
      </c>
      <c r="BM50" s="172" t="s">
        <v>185</v>
      </c>
      <c r="BN50" s="30">
        <v>44469</v>
      </c>
      <c r="BO50" s="30">
        <f t="shared" si="386"/>
        <v>44469</v>
      </c>
      <c r="BP50" s="47" t="s">
        <v>140</v>
      </c>
      <c r="BR50" s="5">
        <f t="shared" si="127"/>
        <v>38</v>
      </c>
      <c r="BS50" s="76">
        <f t="shared" si="402"/>
        <v>0</v>
      </c>
      <c r="BT50" s="76">
        <f t="shared" si="402"/>
        <v>0</v>
      </c>
      <c r="BU50" s="76">
        <f t="shared" si="402"/>
        <v>0</v>
      </c>
      <c r="BV50" s="76">
        <f t="shared" si="402"/>
        <v>0</v>
      </c>
      <c r="BW50" s="76">
        <f t="shared" si="402"/>
        <v>6.3999999999999995</v>
      </c>
      <c r="BX50" s="76">
        <f t="shared" si="402"/>
        <v>6.3999999999999995</v>
      </c>
      <c r="BY50" s="76">
        <f t="shared" si="402"/>
        <v>6.3999999999999995</v>
      </c>
      <c r="BZ50" s="76">
        <f t="shared" si="402"/>
        <v>6.3999999999999995</v>
      </c>
      <c r="CA50" s="76">
        <f t="shared" si="402"/>
        <v>6.3999999999999995</v>
      </c>
      <c r="CB50" s="76">
        <f t="shared" si="402"/>
        <v>6.3999999999999995</v>
      </c>
      <c r="CC50" s="76">
        <f t="shared" si="403"/>
        <v>6.3999999999999995</v>
      </c>
      <c r="CD50" s="76">
        <f t="shared" si="403"/>
        <v>6.3999999999999995</v>
      </c>
      <c r="CE50" s="76">
        <f t="shared" si="403"/>
        <v>6.3999999999999995</v>
      </c>
      <c r="CF50" s="76">
        <f t="shared" si="403"/>
        <v>17.599999999999998</v>
      </c>
      <c r="CG50" s="76">
        <f t="shared" si="403"/>
        <v>17.599999999999998</v>
      </c>
      <c r="CH50" s="76">
        <f t="shared" si="403"/>
        <v>17.599999999999998</v>
      </c>
      <c r="CI50" s="76">
        <f t="shared" si="403"/>
        <v>17.599999999999998</v>
      </c>
      <c r="CJ50" s="76">
        <f t="shared" si="403"/>
        <v>22.4</v>
      </c>
      <c r="CK50" s="76">
        <f t="shared" si="403"/>
        <v>28.8</v>
      </c>
      <c r="CL50" s="76">
        <f t="shared" si="403"/>
        <v>28.8</v>
      </c>
      <c r="CM50" s="76">
        <f t="shared" si="404"/>
        <v>28.8</v>
      </c>
      <c r="CN50" s="76">
        <f t="shared" si="404"/>
        <v>28.8</v>
      </c>
      <c r="CO50" s="76">
        <f t="shared" si="404"/>
        <v>28.8</v>
      </c>
      <c r="CP50" s="76">
        <f t="shared" si="404"/>
        <v>28.8</v>
      </c>
      <c r="CQ50" s="76">
        <f t="shared" si="404"/>
        <v>28.8</v>
      </c>
      <c r="CR50" s="76">
        <f t="shared" si="404"/>
        <v>28.8</v>
      </c>
      <c r="CS50" s="76">
        <f t="shared" si="404"/>
        <v>28.8</v>
      </c>
      <c r="CT50" s="76">
        <f t="shared" si="404"/>
        <v>28.8</v>
      </c>
      <c r="CU50" s="76">
        <f t="shared" si="404"/>
        <v>28.8</v>
      </c>
      <c r="CV50" s="76">
        <f t="shared" si="404"/>
        <v>28.8</v>
      </c>
      <c r="CW50" s="76">
        <f t="shared" si="405"/>
        <v>28.8</v>
      </c>
      <c r="CX50" s="76">
        <f t="shared" si="405"/>
        <v>28.8</v>
      </c>
      <c r="CY50" s="76">
        <f t="shared" si="405"/>
        <v>28.8</v>
      </c>
      <c r="CZ50" s="76">
        <f t="shared" si="405"/>
        <v>28.8</v>
      </c>
      <c r="DA50" s="76">
        <f t="shared" si="405"/>
        <v>28.8</v>
      </c>
      <c r="DB50" s="76">
        <f t="shared" si="405"/>
        <v>28.8</v>
      </c>
      <c r="DC50" s="76">
        <f t="shared" si="405"/>
        <v>28.8</v>
      </c>
      <c r="DD50" s="76">
        <f t="shared" si="405"/>
        <v>28.8</v>
      </c>
      <c r="DE50" s="76">
        <f t="shared" si="405"/>
        <v>28.8</v>
      </c>
      <c r="DF50" s="76">
        <f t="shared" si="405"/>
        <v>28.8</v>
      </c>
      <c r="DG50" s="76">
        <f t="shared" si="406"/>
        <v>28.8</v>
      </c>
      <c r="DH50" s="76">
        <f t="shared" si="406"/>
        <v>28.8</v>
      </c>
      <c r="DI50" s="76">
        <f t="shared" si="406"/>
        <v>28.8</v>
      </c>
      <c r="DJ50" s="76">
        <f t="shared" si="406"/>
        <v>28.8</v>
      </c>
      <c r="DK50" s="76">
        <f t="shared" si="406"/>
        <v>28.8</v>
      </c>
      <c r="DL50" s="76">
        <f t="shared" si="406"/>
        <v>28.8</v>
      </c>
      <c r="DM50" s="76">
        <f t="shared" si="406"/>
        <v>28.8</v>
      </c>
      <c r="DN50" s="76">
        <f t="shared" si="406"/>
        <v>28.8</v>
      </c>
      <c r="DO50" s="76">
        <f t="shared" si="406"/>
        <v>28.8</v>
      </c>
      <c r="DP50" s="76">
        <f t="shared" si="406"/>
        <v>28.8</v>
      </c>
      <c r="DQ50" s="76">
        <f t="shared" si="406"/>
        <v>28.8</v>
      </c>
      <c r="DR50" s="76">
        <f t="shared" si="406"/>
        <v>28.8</v>
      </c>
      <c r="DS50" s="79">
        <f t="shared" si="22"/>
        <v>-3.1999999999999957</v>
      </c>
      <c r="DV50" s="76">
        <f t="shared" si="407"/>
        <v>0</v>
      </c>
      <c r="DW50" s="76">
        <f t="shared" si="407"/>
        <v>0</v>
      </c>
      <c r="DX50" s="76">
        <f t="shared" si="407"/>
        <v>0</v>
      </c>
      <c r="DY50" s="76">
        <f t="shared" si="407"/>
        <v>0</v>
      </c>
      <c r="DZ50" s="76">
        <f t="shared" si="407"/>
        <v>0</v>
      </c>
      <c r="EA50" s="76">
        <f t="shared" si="407"/>
        <v>0</v>
      </c>
      <c r="EB50" s="76">
        <f t="shared" si="407"/>
        <v>12.799999999999999</v>
      </c>
      <c r="EC50" s="76">
        <f t="shared" si="407"/>
        <v>12.799999999999999</v>
      </c>
      <c r="ED50" s="76">
        <f t="shared" si="407"/>
        <v>12.799999999999999</v>
      </c>
      <c r="EE50" s="76">
        <f t="shared" si="407"/>
        <v>12.799999999999999</v>
      </c>
      <c r="EF50" s="76">
        <f t="shared" si="408"/>
        <v>12.799999999999999</v>
      </c>
      <c r="EG50" s="76">
        <f t="shared" si="408"/>
        <v>12.799999999999999</v>
      </c>
      <c r="EH50" s="76">
        <f t="shared" si="408"/>
        <v>12.799999999999999</v>
      </c>
      <c r="EI50" s="76">
        <f t="shared" si="408"/>
        <v>24</v>
      </c>
      <c r="EJ50" s="76">
        <f t="shared" si="408"/>
        <v>24</v>
      </c>
      <c r="EK50" s="76">
        <f t="shared" si="408"/>
        <v>24</v>
      </c>
      <c r="EL50" s="76">
        <f t="shared" si="408"/>
        <v>24</v>
      </c>
      <c r="EM50" s="76">
        <f t="shared" si="408"/>
        <v>28.8</v>
      </c>
      <c r="EN50" s="76">
        <f t="shared" si="408"/>
        <v>28.8</v>
      </c>
      <c r="EO50" s="76">
        <f t="shared" si="408"/>
        <v>28.8</v>
      </c>
      <c r="EP50" s="76">
        <f t="shared" si="409"/>
        <v>28.8</v>
      </c>
      <c r="EQ50" s="76">
        <f t="shared" si="409"/>
        <v>28.8</v>
      </c>
      <c r="ER50" s="76">
        <f t="shared" si="409"/>
        <v>28.8</v>
      </c>
      <c r="ES50" s="76">
        <f t="shared" si="409"/>
        <v>28.8</v>
      </c>
      <c r="ET50" s="76">
        <f t="shared" si="409"/>
        <v>28.8</v>
      </c>
      <c r="EU50" s="76">
        <f t="shared" si="409"/>
        <v>28.8</v>
      </c>
      <c r="EV50" s="76">
        <f t="shared" si="409"/>
        <v>28.8</v>
      </c>
      <c r="EW50" s="76">
        <f t="shared" si="409"/>
        <v>28.8</v>
      </c>
      <c r="EX50" s="76">
        <f t="shared" si="409"/>
        <v>28.8</v>
      </c>
      <c r="EY50" s="76">
        <f t="shared" si="409"/>
        <v>28.8</v>
      </c>
      <c r="EZ50" s="76">
        <f t="shared" si="410"/>
        <v>28.8</v>
      </c>
      <c r="FA50" s="76">
        <f t="shared" si="410"/>
        <v>28.8</v>
      </c>
      <c r="FB50" s="76">
        <f t="shared" si="410"/>
        <v>28.8</v>
      </c>
      <c r="FC50" s="76">
        <f t="shared" si="410"/>
        <v>28.8</v>
      </c>
      <c r="FD50" s="76">
        <f t="shared" si="410"/>
        <v>28.8</v>
      </c>
      <c r="FE50" s="76">
        <f t="shared" si="410"/>
        <v>28.8</v>
      </c>
      <c r="FF50" s="76">
        <f t="shared" si="410"/>
        <v>28.8</v>
      </c>
      <c r="FG50" s="76">
        <f t="shared" si="410"/>
        <v>28.8</v>
      </c>
      <c r="FH50" s="76">
        <f t="shared" si="410"/>
        <v>28.8</v>
      </c>
      <c r="FI50" s="76">
        <f t="shared" si="410"/>
        <v>28.8</v>
      </c>
      <c r="FJ50" s="76">
        <f t="shared" si="411"/>
        <v>28.8</v>
      </c>
      <c r="FK50" s="76">
        <f t="shared" si="411"/>
        <v>28.8</v>
      </c>
      <c r="FL50" s="76">
        <f t="shared" si="411"/>
        <v>28.8</v>
      </c>
      <c r="FM50" s="76">
        <f t="shared" si="411"/>
        <v>28.8</v>
      </c>
      <c r="FN50" s="76">
        <f t="shared" si="411"/>
        <v>28.8</v>
      </c>
      <c r="FO50" s="76">
        <f t="shared" si="411"/>
        <v>28.8</v>
      </c>
      <c r="FP50" s="76">
        <f t="shared" si="411"/>
        <v>28.8</v>
      </c>
      <c r="FQ50" s="76">
        <f t="shared" si="411"/>
        <v>28.8</v>
      </c>
      <c r="FR50" s="76">
        <f t="shared" si="411"/>
        <v>28.8</v>
      </c>
      <c r="FS50" s="76">
        <f t="shared" si="411"/>
        <v>28.8</v>
      </c>
      <c r="FT50" s="76">
        <f t="shared" si="411"/>
        <v>28.8</v>
      </c>
      <c r="FU50" s="76">
        <f t="shared" si="411"/>
        <v>28.8</v>
      </c>
      <c r="FV50" s="79">
        <f t="shared" si="73"/>
        <v>-3.1999999999999957</v>
      </c>
      <c r="FX50" s="76">
        <f t="shared" si="412"/>
        <v>0</v>
      </c>
      <c r="FY50" s="76">
        <f t="shared" si="412"/>
        <v>0</v>
      </c>
      <c r="FZ50" s="76">
        <f t="shared" si="412"/>
        <v>0</v>
      </c>
      <c r="GA50" s="76">
        <f t="shared" si="412"/>
        <v>0</v>
      </c>
      <c r="GB50" s="76">
        <f t="shared" si="412"/>
        <v>0</v>
      </c>
      <c r="GC50" s="76">
        <f t="shared" si="412"/>
        <v>0</v>
      </c>
      <c r="GD50" s="76">
        <f t="shared" si="412"/>
        <v>0</v>
      </c>
      <c r="GE50" s="76">
        <f t="shared" si="412"/>
        <v>0</v>
      </c>
      <c r="GF50" s="76">
        <f t="shared" si="412"/>
        <v>0</v>
      </c>
      <c r="GG50" s="76">
        <f t="shared" si="412"/>
        <v>0</v>
      </c>
      <c r="GH50" s="76">
        <f t="shared" si="413"/>
        <v>0</v>
      </c>
      <c r="GI50" s="76">
        <f t="shared" si="413"/>
        <v>0</v>
      </c>
      <c r="GJ50" s="76">
        <f t="shared" si="413"/>
        <v>0</v>
      </c>
      <c r="GK50" s="76">
        <f t="shared" si="413"/>
        <v>0</v>
      </c>
      <c r="GL50" s="76">
        <f t="shared" si="413"/>
        <v>0</v>
      </c>
      <c r="GM50" s="76">
        <f t="shared" si="413"/>
        <v>0</v>
      </c>
      <c r="GN50" s="76">
        <f t="shared" si="413"/>
        <v>0</v>
      </c>
      <c r="GO50" s="76">
        <f t="shared" si="413"/>
        <v>0</v>
      </c>
      <c r="GP50" s="76">
        <f t="shared" si="413"/>
        <v>0</v>
      </c>
      <c r="GQ50" s="76">
        <f t="shared" si="413"/>
        <v>0</v>
      </c>
      <c r="GR50" s="76">
        <f t="shared" si="414"/>
        <v>0</v>
      </c>
      <c r="GS50" s="76">
        <f t="shared" si="414"/>
        <v>0</v>
      </c>
      <c r="GT50" s="76">
        <f t="shared" si="414"/>
        <v>0</v>
      </c>
      <c r="GU50" s="76">
        <f t="shared" si="414"/>
        <v>0</v>
      </c>
      <c r="GV50" s="76">
        <f t="shared" si="414"/>
        <v>0</v>
      </c>
      <c r="GW50" s="76">
        <f t="shared" si="414"/>
        <v>0</v>
      </c>
      <c r="GX50" s="76">
        <f t="shared" si="414"/>
        <v>0</v>
      </c>
      <c r="GY50" s="76">
        <f t="shared" si="414"/>
        <v>0</v>
      </c>
      <c r="GZ50" s="76">
        <f t="shared" si="414"/>
        <v>0</v>
      </c>
      <c r="HA50" s="76">
        <f t="shared" si="414"/>
        <v>0</v>
      </c>
      <c r="HB50" s="76">
        <f t="shared" si="415"/>
        <v>0</v>
      </c>
      <c r="HC50" s="76">
        <f t="shared" si="415"/>
        <v>0</v>
      </c>
      <c r="HD50" s="76">
        <f t="shared" si="415"/>
        <v>0</v>
      </c>
      <c r="HE50" s="76">
        <f t="shared" si="415"/>
        <v>0</v>
      </c>
      <c r="HF50" s="76">
        <f t="shared" si="415"/>
        <v>0</v>
      </c>
      <c r="HG50" s="76">
        <f t="shared" si="415"/>
        <v>0</v>
      </c>
      <c r="HH50" s="76">
        <f t="shared" si="415"/>
        <v>0</v>
      </c>
      <c r="HI50" s="76">
        <f t="shared" si="415"/>
        <v>0</v>
      </c>
      <c r="HJ50" s="76">
        <f t="shared" si="415"/>
        <v>0</v>
      </c>
      <c r="HK50" s="76">
        <f t="shared" si="415"/>
        <v>0</v>
      </c>
      <c r="HL50" s="76">
        <f t="shared" si="416"/>
        <v>0</v>
      </c>
      <c r="HM50" s="76">
        <f t="shared" si="416"/>
        <v>0</v>
      </c>
      <c r="HN50" s="76">
        <f t="shared" si="416"/>
        <v>0</v>
      </c>
      <c r="HO50" s="76">
        <f t="shared" si="416"/>
        <v>0</v>
      </c>
      <c r="HP50" s="76">
        <f t="shared" si="416"/>
        <v>0</v>
      </c>
      <c r="HQ50" s="76">
        <f t="shared" si="416"/>
        <v>0</v>
      </c>
      <c r="HR50" s="76">
        <f t="shared" si="416"/>
        <v>0</v>
      </c>
      <c r="HS50" s="76">
        <f t="shared" si="416"/>
        <v>0</v>
      </c>
      <c r="HT50" s="76">
        <f t="shared" si="416"/>
        <v>0</v>
      </c>
      <c r="HU50" s="76">
        <f t="shared" si="416"/>
        <v>0</v>
      </c>
      <c r="HV50" s="76">
        <f t="shared" si="416"/>
        <v>0</v>
      </c>
      <c r="HW50" s="76">
        <f t="shared" si="416"/>
        <v>0</v>
      </c>
      <c r="HX50" s="79">
        <f t="shared" si="124"/>
        <v>0</v>
      </c>
    </row>
    <row r="51" spans="1:232" ht="30" outlineLevel="1">
      <c r="A51" s="39" t="str">
        <f t="shared" si="417"/>
        <v/>
      </c>
      <c r="B51" s="199"/>
      <c r="C51" s="42"/>
      <c r="D51" s="204"/>
      <c r="E51" s="204"/>
      <c r="F51" s="204"/>
      <c r="G51" s="204"/>
      <c r="H51" s="204"/>
      <c r="I51" s="32"/>
      <c r="J51" s="32"/>
      <c r="K51" s="32"/>
      <c r="L51" s="32"/>
      <c r="M51" s="175" t="s">
        <v>249</v>
      </c>
      <c r="N51" s="32"/>
      <c r="O51" s="32"/>
      <c r="P51" s="32"/>
      <c r="Q51" s="32"/>
      <c r="R51" s="32"/>
      <c r="S51" s="32"/>
      <c r="T51" s="32"/>
      <c r="U51" s="32"/>
      <c r="V51" s="32" t="s">
        <v>28</v>
      </c>
      <c r="W51" s="32"/>
      <c r="X51" s="32"/>
      <c r="Y51" s="32"/>
      <c r="Z51" s="174"/>
      <c r="AA51" s="208" t="s">
        <v>68</v>
      </c>
      <c r="AB51" s="178">
        <v>44476</v>
      </c>
      <c r="AC51" s="178">
        <v>44489</v>
      </c>
      <c r="AD51" s="179" t="s">
        <v>132</v>
      </c>
      <c r="AE51" s="185">
        <v>7.2777777777777777</v>
      </c>
      <c r="AF51" s="185">
        <v>7.2777777777777777</v>
      </c>
      <c r="AG51" s="185">
        <v>7.2777777777777777</v>
      </c>
      <c r="AH51" s="185">
        <v>21.833333333333332</v>
      </c>
      <c r="AI51" s="185">
        <v>21.833333333333332</v>
      </c>
      <c r="AJ51" s="185">
        <v>21.833333333333332</v>
      </c>
      <c r="AK51" s="185">
        <v>21.833333333333332</v>
      </c>
      <c r="AL51" s="185">
        <v>21.833333333333332</v>
      </c>
      <c r="AM51" s="186">
        <f t="shared" si="252"/>
        <v>131</v>
      </c>
      <c r="AN51" s="28">
        <f t="shared" si="361"/>
        <v>26.200000000000003</v>
      </c>
      <c r="AO51" s="28">
        <f t="shared" si="419"/>
        <v>0</v>
      </c>
      <c r="AP51" s="118">
        <f t="shared" si="362"/>
        <v>0.2</v>
      </c>
      <c r="AQ51" s="29">
        <f t="shared" si="380"/>
        <v>0</v>
      </c>
      <c r="AR51" s="43">
        <f t="shared" si="363"/>
        <v>-0.2</v>
      </c>
      <c r="AS51" s="46" t="s">
        <v>115</v>
      </c>
      <c r="AT51" s="30">
        <f t="shared" si="381"/>
        <v>44476</v>
      </c>
      <c r="AU51" s="30">
        <v>44392</v>
      </c>
      <c r="AV51" s="47" t="s">
        <v>140</v>
      </c>
      <c r="AW51" s="49" t="s">
        <v>182</v>
      </c>
      <c r="AX51" s="30">
        <v>44377</v>
      </c>
      <c r="AY51" s="30">
        <v>44392</v>
      </c>
      <c r="AZ51" s="47" t="s">
        <v>140</v>
      </c>
      <c r="BA51" s="172" t="s">
        <v>116</v>
      </c>
      <c r="BB51" s="30">
        <v>44438</v>
      </c>
      <c r="BC51" s="30">
        <f t="shared" si="383"/>
        <v>44438</v>
      </c>
      <c r="BD51" s="47" t="s">
        <v>140</v>
      </c>
      <c r="BE51" s="172" t="s">
        <v>122</v>
      </c>
      <c r="BF51" s="30">
        <v>44438</v>
      </c>
      <c r="BG51" s="30">
        <f t="shared" si="384"/>
        <v>44438</v>
      </c>
      <c r="BH51" s="47" t="s">
        <v>140</v>
      </c>
      <c r="BI51" s="172" t="s">
        <v>123</v>
      </c>
      <c r="BJ51" s="30">
        <v>44438</v>
      </c>
      <c r="BK51" s="30">
        <f t="shared" si="385"/>
        <v>44438</v>
      </c>
      <c r="BL51" s="47" t="s">
        <v>140</v>
      </c>
      <c r="BM51" s="172" t="s">
        <v>185</v>
      </c>
      <c r="BN51" s="30">
        <v>44469</v>
      </c>
      <c r="BO51" s="30">
        <f t="shared" si="386"/>
        <v>44469</v>
      </c>
      <c r="BP51" s="47" t="s">
        <v>140</v>
      </c>
      <c r="BR51" s="5">
        <f t="shared" si="127"/>
        <v>39</v>
      </c>
      <c r="BS51" s="76">
        <f t="shared" si="402"/>
        <v>0</v>
      </c>
      <c r="BT51" s="76">
        <f t="shared" si="402"/>
        <v>0</v>
      </c>
      <c r="BU51" s="76">
        <f t="shared" si="402"/>
        <v>0</v>
      </c>
      <c r="BV51" s="76">
        <f t="shared" si="402"/>
        <v>0</v>
      </c>
      <c r="BW51" s="76">
        <f t="shared" si="402"/>
        <v>26.200000000000003</v>
      </c>
      <c r="BX51" s="76">
        <f t="shared" si="402"/>
        <v>26.200000000000003</v>
      </c>
      <c r="BY51" s="76">
        <f t="shared" si="402"/>
        <v>26.200000000000003</v>
      </c>
      <c r="BZ51" s="76">
        <f t="shared" si="402"/>
        <v>26.200000000000003</v>
      </c>
      <c r="CA51" s="76">
        <f t="shared" si="402"/>
        <v>26.200000000000003</v>
      </c>
      <c r="CB51" s="76">
        <f t="shared" si="402"/>
        <v>26.200000000000003</v>
      </c>
      <c r="CC51" s="76">
        <f t="shared" si="403"/>
        <v>26.200000000000003</v>
      </c>
      <c r="CD51" s="76">
        <f t="shared" si="403"/>
        <v>26.200000000000003</v>
      </c>
      <c r="CE51" s="76">
        <f t="shared" si="403"/>
        <v>26.200000000000003</v>
      </c>
      <c r="CF51" s="76">
        <f t="shared" si="403"/>
        <v>72.050000000000011</v>
      </c>
      <c r="CG51" s="76">
        <f t="shared" si="403"/>
        <v>72.050000000000011</v>
      </c>
      <c r="CH51" s="76">
        <f t="shared" si="403"/>
        <v>72.050000000000011</v>
      </c>
      <c r="CI51" s="76">
        <f t="shared" si="403"/>
        <v>72.050000000000011</v>
      </c>
      <c r="CJ51" s="76">
        <f t="shared" si="403"/>
        <v>91.7</v>
      </c>
      <c r="CK51" s="76">
        <f t="shared" si="403"/>
        <v>117.90000000000002</v>
      </c>
      <c r="CL51" s="76">
        <f t="shared" si="403"/>
        <v>117.90000000000002</v>
      </c>
      <c r="CM51" s="76">
        <f t="shared" si="404"/>
        <v>117.90000000000002</v>
      </c>
      <c r="CN51" s="76">
        <f t="shared" si="404"/>
        <v>117.90000000000002</v>
      </c>
      <c r="CO51" s="76">
        <f t="shared" si="404"/>
        <v>117.90000000000002</v>
      </c>
      <c r="CP51" s="76">
        <f t="shared" si="404"/>
        <v>117.90000000000002</v>
      </c>
      <c r="CQ51" s="76">
        <f t="shared" si="404"/>
        <v>117.90000000000002</v>
      </c>
      <c r="CR51" s="76">
        <f t="shared" si="404"/>
        <v>117.90000000000002</v>
      </c>
      <c r="CS51" s="76">
        <f t="shared" si="404"/>
        <v>117.90000000000002</v>
      </c>
      <c r="CT51" s="76">
        <f t="shared" si="404"/>
        <v>117.90000000000002</v>
      </c>
      <c r="CU51" s="76">
        <f t="shared" si="404"/>
        <v>117.90000000000002</v>
      </c>
      <c r="CV51" s="76">
        <f t="shared" si="404"/>
        <v>117.90000000000002</v>
      </c>
      <c r="CW51" s="76">
        <f t="shared" si="405"/>
        <v>117.90000000000002</v>
      </c>
      <c r="CX51" s="76">
        <f t="shared" si="405"/>
        <v>117.90000000000002</v>
      </c>
      <c r="CY51" s="76">
        <f t="shared" si="405"/>
        <v>117.90000000000002</v>
      </c>
      <c r="CZ51" s="76">
        <f t="shared" si="405"/>
        <v>117.90000000000002</v>
      </c>
      <c r="DA51" s="76">
        <f t="shared" si="405"/>
        <v>117.90000000000002</v>
      </c>
      <c r="DB51" s="76">
        <f t="shared" si="405"/>
        <v>117.90000000000002</v>
      </c>
      <c r="DC51" s="76">
        <f t="shared" si="405"/>
        <v>117.90000000000002</v>
      </c>
      <c r="DD51" s="76">
        <f t="shared" si="405"/>
        <v>117.90000000000002</v>
      </c>
      <c r="DE51" s="76">
        <f t="shared" si="405"/>
        <v>117.90000000000002</v>
      </c>
      <c r="DF51" s="76">
        <f t="shared" si="405"/>
        <v>117.90000000000002</v>
      </c>
      <c r="DG51" s="76">
        <f t="shared" si="406"/>
        <v>117.90000000000002</v>
      </c>
      <c r="DH51" s="76">
        <f t="shared" si="406"/>
        <v>117.90000000000002</v>
      </c>
      <c r="DI51" s="76">
        <f t="shared" si="406"/>
        <v>117.90000000000002</v>
      </c>
      <c r="DJ51" s="76">
        <f t="shared" si="406"/>
        <v>117.90000000000002</v>
      </c>
      <c r="DK51" s="76">
        <f t="shared" si="406"/>
        <v>117.90000000000002</v>
      </c>
      <c r="DL51" s="76">
        <f t="shared" si="406"/>
        <v>117.90000000000002</v>
      </c>
      <c r="DM51" s="76">
        <f t="shared" si="406"/>
        <v>117.90000000000002</v>
      </c>
      <c r="DN51" s="76">
        <f t="shared" si="406"/>
        <v>117.90000000000002</v>
      </c>
      <c r="DO51" s="76">
        <f t="shared" si="406"/>
        <v>117.90000000000002</v>
      </c>
      <c r="DP51" s="76">
        <f t="shared" si="406"/>
        <v>117.90000000000002</v>
      </c>
      <c r="DQ51" s="76">
        <f t="shared" si="406"/>
        <v>117.90000000000002</v>
      </c>
      <c r="DR51" s="76">
        <f t="shared" si="406"/>
        <v>117.90000000000002</v>
      </c>
      <c r="DS51" s="79">
        <f t="shared" si="22"/>
        <v>-13.09999999999998</v>
      </c>
      <c r="DV51" s="76">
        <f t="shared" si="407"/>
        <v>0</v>
      </c>
      <c r="DW51" s="76">
        <f t="shared" si="407"/>
        <v>0</v>
      </c>
      <c r="DX51" s="76">
        <f t="shared" si="407"/>
        <v>0</v>
      </c>
      <c r="DY51" s="76">
        <f t="shared" si="407"/>
        <v>0</v>
      </c>
      <c r="DZ51" s="76">
        <f t="shared" si="407"/>
        <v>0</v>
      </c>
      <c r="EA51" s="76">
        <f t="shared" si="407"/>
        <v>0</v>
      </c>
      <c r="EB51" s="76">
        <f t="shared" si="407"/>
        <v>52.400000000000006</v>
      </c>
      <c r="EC51" s="76">
        <f t="shared" si="407"/>
        <v>52.400000000000006</v>
      </c>
      <c r="ED51" s="76">
        <f t="shared" si="407"/>
        <v>52.400000000000006</v>
      </c>
      <c r="EE51" s="76">
        <f t="shared" si="407"/>
        <v>52.400000000000006</v>
      </c>
      <c r="EF51" s="76">
        <f t="shared" si="408"/>
        <v>52.400000000000006</v>
      </c>
      <c r="EG51" s="76">
        <f t="shared" si="408"/>
        <v>52.400000000000006</v>
      </c>
      <c r="EH51" s="76">
        <f t="shared" si="408"/>
        <v>52.400000000000006</v>
      </c>
      <c r="EI51" s="76">
        <f t="shared" si="408"/>
        <v>98.250000000000014</v>
      </c>
      <c r="EJ51" s="76">
        <f t="shared" si="408"/>
        <v>98.250000000000014</v>
      </c>
      <c r="EK51" s="76">
        <f t="shared" si="408"/>
        <v>98.250000000000014</v>
      </c>
      <c r="EL51" s="76">
        <f t="shared" si="408"/>
        <v>98.250000000000014</v>
      </c>
      <c r="EM51" s="76">
        <f t="shared" si="408"/>
        <v>117.90000000000002</v>
      </c>
      <c r="EN51" s="76">
        <f t="shared" si="408"/>
        <v>117.90000000000002</v>
      </c>
      <c r="EO51" s="76">
        <f t="shared" si="408"/>
        <v>117.90000000000002</v>
      </c>
      <c r="EP51" s="76">
        <f t="shared" si="409"/>
        <v>117.90000000000002</v>
      </c>
      <c r="EQ51" s="76">
        <f t="shared" si="409"/>
        <v>117.90000000000002</v>
      </c>
      <c r="ER51" s="76">
        <f t="shared" si="409"/>
        <v>117.90000000000002</v>
      </c>
      <c r="ES51" s="76">
        <f t="shared" si="409"/>
        <v>117.90000000000002</v>
      </c>
      <c r="ET51" s="76">
        <f t="shared" si="409"/>
        <v>117.90000000000002</v>
      </c>
      <c r="EU51" s="76">
        <f t="shared" si="409"/>
        <v>117.90000000000002</v>
      </c>
      <c r="EV51" s="76">
        <f t="shared" si="409"/>
        <v>117.90000000000002</v>
      </c>
      <c r="EW51" s="76">
        <f t="shared" si="409"/>
        <v>117.90000000000002</v>
      </c>
      <c r="EX51" s="76">
        <f t="shared" si="409"/>
        <v>117.90000000000002</v>
      </c>
      <c r="EY51" s="76">
        <f t="shared" si="409"/>
        <v>117.90000000000002</v>
      </c>
      <c r="EZ51" s="76">
        <f t="shared" si="410"/>
        <v>117.90000000000002</v>
      </c>
      <c r="FA51" s="76">
        <f t="shared" si="410"/>
        <v>117.90000000000002</v>
      </c>
      <c r="FB51" s="76">
        <f t="shared" si="410"/>
        <v>117.90000000000002</v>
      </c>
      <c r="FC51" s="76">
        <f t="shared" si="410"/>
        <v>117.90000000000002</v>
      </c>
      <c r="FD51" s="76">
        <f t="shared" si="410"/>
        <v>117.90000000000002</v>
      </c>
      <c r="FE51" s="76">
        <f t="shared" si="410"/>
        <v>117.90000000000002</v>
      </c>
      <c r="FF51" s="76">
        <f t="shared" si="410"/>
        <v>117.90000000000002</v>
      </c>
      <c r="FG51" s="76">
        <f t="shared" si="410"/>
        <v>117.90000000000002</v>
      </c>
      <c r="FH51" s="76">
        <f t="shared" si="410"/>
        <v>117.90000000000002</v>
      </c>
      <c r="FI51" s="76">
        <f t="shared" si="410"/>
        <v>117.90000000000002</v>
      </c>
      <c r="FJ51" s="76">
        <f t="shared" si="411"/>
        <v>117.90000000000002</v>
      </c>
      <c r="FK51" s="76">
        <f t="shared" si="411"/>
        <v>117.90000000000002</v>
      </c>
      <c r="FL51" s="76">
        <f t="shared" si="411"/>
        <v>117.90000000000002</v>
      </c>
      <c r="FM51" s="76">
        <f t="shared" si="411"/>
        <v>117.90000000000002</v>
      </c>
      <c r="FN51" s="76">
        <f t="shared" si="411"/>
        <v>117.90000000000002</v>
      </c>
      <c r="FO51" s="76">
        <f t="shared" si="411"/>
        <v>117.90000000000002</v>
      </c>
      <c r="FP51" s="76">
        <f t="shared" si="411"/>
        <v>117.90000000000002</v>
      </c>
      <c r="FQ51" s="76">
        <f t="shared" si="411"/>
        <v>117.90000000000002</v>
      </c>
      <c r="FR51" s="76">
        <f t="shared" si="411"/>
        <v>117.90000000000002</v>
      </c>
      <c r="FS51" s="76">
        <f t="shared" si="411"/>
        <v>117.90000000000002</v>
      </c>
      <c r="FT51" s="76">
        <f t="shared" si="411"/>
        <v>117.90000000000002</v>
      </c>
      <c r="FU51" s="76">
        <f t="shared" si="411"/>
        <v>117.90000000000002</v>
      </c>
      <c r="FV51" s="79">
        <f t="shared" si="73"/>
        <v>-13.09999999999998</v>
      </c>
      <c r="FX51" s="76">
        <f t="shared" si="412"/>
        <v>0</v>
      </c>
      <c r="FY51" s="76">
        <f t="shared" si="412"/>
        <v>0</v>
      </c>
      <c r="FZ51" s="76">
        <f t="shared" si="412"/>
        <v>0</v>
      </c>
      <c r="GA51" s="76">
        <f t="shared" si="412"/>
        <v>0</v>
      </c>
      <c r="GB51" s="76">
        <f t="shared" si="412"/>
        <v>0</v>
      </c>
      <c r="GC51" s="76">
        <f t="shared" si="412"/>
        <v>0</v>
      </c>
      <c r="GD51" s="76">
        <f t="shared" si="412"/>
        <v>0</v>
      </c>
      <c r="GE51" s="76">
        <f t="shared" si="412"/>
        <v>0</v>
      </c>
      <c r="GF51" s="76">
        <f t="shared" si="412"/>
        <v>0</v>
      </c>
      <c r="GG51" s="76">
        <f t="shared" si="412"/>
        <v>0</v>
      </c>
      <c r="GH51" s="76">
        <f t="shared" si="413"/>
        <v>0</v>
      </c>
      <c r="GI51" s="76">
        <f t="shared" si="413"/>
        <v>0</v>
      </c>
      <c r="GJ51" s="76">
        <f t="shared" si="413"/>
        <v>0</v>
      </c>
      <c r="GK51" s="76">
        <f t="shared" si="413"/>
        <v>0</v>
      </c>
      <c r="GL51" s="76">
        <f t="shared" si="413"/>
        <v>0</v>
      </c>
      <c r="GM51" s="76">
        <f t="shared" si="413"/>
        <v>0</v>
      </c>
      <c r="GN51" s="76">
        <f t="shared" si="413"/>
        <v>0</v>
      </c>
      <c r="GO51" s="76">
        <f t="shared" si="413"/>
        <v>0</v>
      </c>
      <c r="GP51" s="76">
        <f t="shared" si="413"/>
        <v>0</v>
      </c>
      <c r="GQ51" s="76">
        <f t="shared" si="413"/>
        <v>0</v>
      </c>
      <c r="GR51" s="76">
        <f t="shared" si="414"/>
        <v>0</v>
      </c>
      <c r="GS51" s="76">
        <f t="shared" si="414"/>
        <v>0</v>
      </c>
      <c r="GT51" s="76">
        <f t="shared" si="414"/>
        <v>0</v>
      </c>
      <c r="GU51" s="76">
        <f t="shared" si="414"/>
        <v>0</v>
      </c>
      <c r="GV51" s="76">
        <f t="shared" si="414"/>
        <v>0</v>
      </c>
      <c r="GW51" s="76">
        <f t="shared" si="414"/>
        <v>0</v>
      </c>
      <c r="GX51" s="76">
        <f t="shared" si="414"/>
        <v>0</v>
      </c>
      <c r="GY51" s="76">
        <f t="shared" si="414"/>
        <v>0</v>
      </c>
      <c r="GZ51" s="76">
        <f t="shared" si="414"/>
        <v>0</v>
      </c>
      <c r="HA51" s="76">
        <f t="shared" si="414"/>
        <v>0</v>
      </c>
      <c r="HB51" s="76">
        <f t="shared" si="415"/>
        <v>0</v>
      </c>
      <c r="HC51" s="76">
        <f t="shared" si="415"/>
        <v>0</v>
      </c>
      <c r="HD51" s="76">
        <f t="shared" si="415"/>
        <v>0</v>
      </c>
      <c r="HE51" s="76">
        <f t="shared" si="415"/>
        <v>0</v>
      </c>
      <c r="HF51" s="76">
        <f t="shared" si="415"/>
        <v>0</v>
      </c>
      <c r="HG51" s="76">
        <f t="shared" si="415"/>
        <v>0</v>
      </c>
      <c r="HH51" s="76">
        <f t="shared" si="415"/>
        <v>0</v>
      </c>
      <c r="HI51" s="76">
        <f t="shared" si="415"/>
        <v>0</v>
      </c>
      <c r="HJ51" s="76">
        <f t="shared" si="415"/>
        <v>0</v>
      </c>
      <c r="HK51" s="76">
        <f t="shared" si="415"/>
        <v>0</v>
      </c>
      <c r="HL51" s="76">
        <f t="shared" si="416"/>
        <v>0</v>
      </c>
      <c r="HM51" s="76">
        <f t="shared" si="416"/>
        <v>0</v>
      </c>
      <c r="HN51" s="76">
        <f t="shared" si="416"/>
        <v>0</v>
      </c>
      <c r="HO51" s="76">
        <f t="shared" si="416"/>
        <v>0</v>
      </c>
      <c r="HP51" s="76">
        <f t="shared" si="416"/>
        <v>0</v>
      </c>
      <c r="HQ51" s="76">
        <f t="shared" si="416"/>
        <v>0</v>
      </c>
      <c r="HR51" s="76">
        <f t="shared" si="416"/>
        <v>0</v>
      </c>
      <c r="HS51" s="76">
        <f t="shared" si="416"/>
        <v>0</v>
      </c>
      <c r="HT51" s="76">
        <f t="shared" si="416"/>
        <v>0</v>
      </c>
      <c r="HU51" s="76">
        <f t="shared" si="416"/>
        <v>0</v>
      </c>
      <c r="HV51" s="76">
        <f t="shared" si="416"/>
        <v>0</v>
      </c>
      <c r="HW51" s="76">
        <f t="shared" si="416"/>
        <v>0</v>
      </c>
      <c r="HX51" s="79">
        <f t="shared" si="124"/>
        <v>0</v>
      </c>
    </row>
    <row r="52" spans="1:232" ht="30" outlineLevel="1">
      <c r="A52" s="39" t="str">
        <f t="shared" si="417"/>
        <v/>
      </c>
      <c r="B52" s="199"/>
      <c r="C52" s="42"/>
      <c r="D52" s="204"/>
      <c r="E52" s="204"/>
      <c r="F52" s="204"/>
      <c r="G52" s="204"/>
      <c r="H52" s="204"/>
      <c r="I52" s="32"/>
      <c r="J52" s="32"/>
      <c r="K52" s="32"/>
      <c r="L52" s="32"/>
      <c r="M52" s="175" t="s">
        <v>250</v>
      </c>
      <c r="N52" s="32"/>
      <c r="O52" s="32"/>
      <c r="P52" s="32"/>
      <c r="Q52" s="32"/>
      <c r="R52" s="32"/>
      <c r="S52" s="32"/>
      <c r="T52" s="32"/>
      <c r="U52" s="32"/>
      <c r="V52" s="32" t="s">
        <v>15</v>
      </c>
      <c r="W52" s="32"/>
      <c r="X52" s="32"/>
      <c r="Y52" s="32"/>
      <c r="Z52" s="174"/>
      <c r="AA52" s="208" t="s">
        <v>65</v>
      </c>
      <c r="AB52" s="178">
        <v>44476</v>
      </c>
      <c r="AC52" s="178">
        <v>44496</v>
      </c>
      <c r="AD52" s="179" t="s">
        <v>132</v>
      </c>
      <c r="AE52" s="185">
        <v>6.5555555555555562</v>
      </c>
      <c r="AF52" s="185">
        <v>6.5555555555555562</v>
      </c>
      <c r="AG52" s="185">
        <v>6.5555555555555562</v>
      </c>
      <c r="AH52" s="185">
        <v>19.666666666666668</v>
      </c>
      <c r="AI52" s="185">
        <v>19.666666666666668</v>
      </c>
      <c r="AJ52" s="185">
        <v>19.666666666666668</v>
      </c>
      <c r="AK52" s="185">
        <v>19.666666666666668</v>
      </c>
      <c r="AL52" s="185">
        <v>19.666666666666668</v>
      </c>
      <c r="AM52" s="186">
        <f t="shared" si="252"/>
        <v>118.00000000000001</v>
      </c>
      <c r="AN52" s="28">
        <f t="shared" si="361"/>
        <v>23.600000000000005</v>
      </c>
      <c r="AO52" s="28">
        <f t="shared" si="419"/>
        <v>0</v>
      </c>
      <c r="AP52" s="118">
        <f t="shared" si="362"/>
        <v>0.2</v>
      </c>
      <c r="AQ52" s="29">
        <f t="shared" si="380"/>
        <v>0</v>
      </c>
      <c r="AR52" s="43">
        <f t="shared" si="363"/>
        <v>-0.2</v>
      </c>
      <c r="AS52" s="46" t="s">
        <v>115</v>
      </c>
      <c r="AT52" s="30">
        <f t="shared" si="381"/>
        <v>44476</v>
      </c>
      <c r="AU52" s="30">
        <v>44392</v>
      </c>
      <c r="AV52" s="47" t="s">
        <v>140</v>
      </c>
      <c r="AW52" s="49" t="s">
        <v>182</v>
      </c>
      <c r="AX52" s="30">
        <v>44377</v>
      </c>
      <c r="AY52" s="30">
        <v>44392</v>
      </c>
      <c r="AZ52" s="47" t="s">
        <v>140</v>
      </c>
      <c r="BA52" s="172" t="s">
        <v>116</v>
      </c>
      <c r="BB52" s="30">
        <v>44438</v>
      </c>
      <c r="BC52" s="30">
        <f t="shared" si="383"/>
        <v>44438</v>
      </c>
      <c r="BD52" s="47" t="s">
        <v>140</v>
      </c>
      <c r="BE52" s="172" t="s">
        <v>122</v>
      </c>
      <c r="BF52" s="30">
        <v>44438</v>
      </c>
      <c r="BG52" s="30">
        <f t="shared" si="384"/>
        <v>44438</v>
      </c>
      <c r="BH52" s="47" t="s">
        <v>140</v>
      </c>
      <c r="BI52" s="172" t="s">
        <v>123</v>
      </c>
      <c r="BJ52" s="30">
        <v>44438</v>
      </c>
      <c r="BK52" s="30">
        <f t="shared" si="385"/>
        <v>44438</v>
      </c>
      <c r="BL52" s="47" t="s">
        <v>140</v>
      </c>
      <c r="BM52" s="172" t="s">
        <v>185</v>
      </c>
      <c r="BN52" s="30">
        <v>44469</v>
      </c>
      <c r="BO52" s="30">
        <f t="shared" si="386"/>
        <v>44469</v>
      </c>
      <c r="BP52" s="47" t="s">
        <v>140</v>
      </c>
      <c r="BR52" s="5">
        <f t="shared" si="127"/>
        <v>40</v>
      </c>
      <c r="BS52" s="76">
        <f t="shared" si="402"/>
        <v>0</v>
      </c>
      <c r="BT52" s="76">
        <f t="shared" si="402"/>
        <v>0</v>
      </c>
      <c r="BU52" s="76">
        <f t="shared" si="402"/>
        <v>0</v>
      </c>
      <c r="BV52" s="76">
        <f t="shared" si="402"/>
        <v>0</v>
      </c>
      <c r="BW52" s="76">
        <f t="shared" si="402"/>
        <v>23.600000000000005</v>
      </c>
      <c r="BX52" s="76">
        <f t="shared" si="402"/>
        <v>23.600000000000005</v>
      </c>
      <c r="BY52" s="76">
        <f t="shared" si="402"/>
        <v>23.600000000000005</v>
      </c>
      <c r="BZ52" s="76">
        <f t="shared" si="402"/>
        <v>23.600000000000005</v>
      </c>
      <c r="CA52" s="76">
        <f t="shared" si="402"/>
        <v>23.600000000000005</v>
      </c>
      <c r="CB52" s="76">
        <f t="shared" si="402"/>
        <v>23.600000000000005</v>
      </c>
      <c r="CC52" s="76">
        <f t="shared" si="403"/>
        <v>23.600000000000005</v>
      </c>
      <c r="CD52" s="76">
        <f t="shared" si="403"/>
        <v>23.600000000000005</v>
      </c>
      <c r="CE52" s="76">
        <f t="shared" si="403"/>
        <v>23.600000000000005</v>
      </c>
      <c r="CF52" s="76">
        <f t="shared" si="403"/>
        <v>64.90000000000002</v>
      </c>
      <c r="CG52" s="76">
        <f t="shared" si="403"/>
        <v>64.90000000000002</v>
      </c>
      <c r="CH52" s="76">
        <f t="shared" si="403"/>
        <v>64.90000000000002</v>
      </c>
      <c r="CI52" s="76">
        <f t="shared" si="403"/>
        <v>64.90000000000002</v>
      </c>
      <c r="CJ52" s="76">
        <f t="shared" si="403"/>
        <v>82.600000000000023</v>
      </c>
      <c r="CK52" s="76">
        <f t="shared" si="403"/>
        <v>106.20000000000003</v>
      </c>
      <c r="CL52" s="76">
        <f t="shared" si="403"/>
        <v>106.20000000000003</v>
      </c>
      <c r="CM52" s="76">
        <f t="shared" si="404"/>
        <v>106.20000000000003</v>
      </c>
      <c r="CN52" s="76">
        <f t="shared" si="404"/>
        <v>106.20000000000003</v>
      </c>
      <c r="CO52" s="76">
        <f t="shared" si="404"/>
        <v>106.20000000000003</v>
      </c>
      <c r="CP52" s="76">
        <f t="shared" si="404"/>
        <v>106.20000000000003</v>
      </c>
      <c r="CQ52" s="76">
        <f t="shared" si="404"/>
        <v>106.20000000000003</v>
      </c>
      <c r="CR52" s="76">
        <f t="shared" si="404"/>
        <v>106.20000000000003</v>
      </c>
      <c r="CS52" s="76">
        <f t="shared" si="404"/>
        <v>106.20000000000003</v>
      </c>
      <c r="CT52" s="76">
        <f t="shared" si="404"/>
        <v>106.20000000000003</v>
      </c>
      <c r="CU52" s="76">
        <f t="shared" si="404"/>
        <v>106.20000000000003</v>
      </c>
      <c r="CV52" s="76">
        <f t="shared" si="404"/>
        <v>106.20000000000003</v>
      </c>
      <c r="CW52" s="76">
        <f t="shared" si="405"/>
        <v>106.20000000000003</v>
      </c>
      <c r="CX52" s="76">
        <f t="shared" si="405"/>
        <v>106.20000000000003</v>
      </c>
      <c r="CY52" s="76">
        <f t="shared" si="405"/>
        <v>106.20000000000003</v>
      </c>
      <c r="CZ52" s="76">
        <f t="shared" si="405"/>
        <v>106.20000000000003</v>
      </c>
      <c r="DA52" s="76">
        <f t="shared" si="405"/>
        <v>106.20000000000003</v>
      </c>
      <c r="DB52" s="76">
        <f t="shared" si="405"/>
        <v>106.20000000000003</v>
      </c>
      <c r="DC52" s="76">
        <f t="shared" si="405"/>
        <v>106.20000000000003</v>
      </c>
      <c r="DD52" s="76">
        <f t="shared" si="405"/>
        <v>106.20000000000003</v>
      </c>
      <c r="DE52" s="76">
        <f t="shared" si="405"/>
        <v>106.20000000000003</v>
      </c>
      <c r="DF52" s="76">
        <f t="shared" si="405"/>
        <v>106.20000000000003</v>
      </c>
      <c r="DG52" s="76">
        <f t="shared" si="406"/>
        <v>106.20000000000003</v>
      </c>
      <c r="DH52" s="76">
        <f t="shared" si="406"/>
        <v>106.20000000000003</v>
      </c>
      <c r="DI52" s="76">
        <f t="shared" si="406"/>
        <v>106.20000000000003</v>
      </c>
      <c r="DJ52" s="76">
        <f t="shared" si="406"/>
        <v>106.20000000000003</v>
      </c>
      <c r="DK52" s="76">
        <f t="shared" si="406"/>
        <v>106.20000000000003</v>
      </c>
      <c r="DL52" s="76">
        <f t="shared" si="406"/>
        <v>106.20000000000003</v>
      </c>
      <c r="DM52" s="76">
        <f t="shared" si="406"/>
        <v>106.20000000000003</v>
      </c>
      <c r="DN52" s="76">
        <f t="shared" si="406"/>
        <v>106.20000000000003</v>
      </c>
      <c r="DO52" s="76">
        <f t="shared" si="406"/>
        <v>106.20000000000003</v>
      </c>
      <c r="DP52" s="76">
        <f t="shared" si="406"/>
        <v>106.20000000000003</v>
      </c>
      <c r="DQ52" s="76">
        <f t="shared" si="406"/>
        <v>106.20000000000003</v>
      </c>
      <c r="DR52" s="76">
        <f t="shared" si="406"/>
        <v>106.20000000000003</v>
      </c>
      <c r="DS52" s="79">
        <f t="shared" si="22"/>
        <v>-11.799999999999983</v>
      </c>
      <c r="DV52" s="76">
        <f t="shared" si="407"/>
        <v>0</v>
      </c>
      <c r="DW52" s="76">
        <f t="shared" si="407"/>
        <v>0</v>
      </c>
      <c r="DX52" s="76">
        <f t="shared" si="407"/>
        <v>0</v>
      </c>
      <c r="DY52" s="76">
        <f t="shared" si="407"/>
        <v>0</v>
      </c>
      <c r="DZ52" s="76">
        <f t="shared" si="407"/>
        <v>0</v>
      </c>
      <c r="EA52" s="76">
        <f t="shared" si="407"/>
        <v>0</v>
      </c>
      <c r="EB52" s="76">
        <f t="shared" si="407"/>
        <v>47.20000000000001</v>
      </c>
      <c r="EC52" s="76">
        <f t="shared" si="407"/>
        <v>47.20000000000001</v>
      </c>
      <c r="ED52" s="76">
        <f t="shared" si="407"/>
        <v>47.20000000000001</v>
      </c>
      <c r="EE52" s="76">
        <f t="shared" si="407"/>
        <v>47.20000000000001</v>
      </c>
      <c r="EF52" s="76">
        <f t="shared" si="408"/>
        <v>47.20000000000001</v>
      </c>
      <c r="EG52" s="76">
        <f t="shared" si="408"/>
        <v>47.20000000000001</v>
      </c>
      <c r="EH52" s="76">
        <f t="shared" si="408"/>
        <v>47.20000000000001</v>
      </c>
      <c r="EI52" s="76">
        <f t="shared" si="408"/>
        <v>88.500000000000028</v>
      </c>
      <c r="EJ52" s="76">
        <f t="shared" si="408"/>
        <v>88.500000000000028</v>
      </c>
      <c r="EK52" s="76">
        <f t="shared" si="408"/>
        <v>88.500000000000028</v>
      </c>
      <c r="EL52" s="76">
        <f t="shared" si="408"/>
        <v>88.500000000000028</v>
      </c>
      <c r="EM52" s="76">
        <f t="shared" si="408"/>
        <v>106.20000000000003</v>
      </c>
      <c r="EN52" s="76">
        <f t="shared" si="408"/>
        <v>106.20000000000003</v>
      </c>
      <c r="EO52" s="76">
        <f t="shared" si="408"/>
        <v>106.20000000000003</v>
      </c>
      <c r="EP52" s="76">
        <f t="shared" si="409"/>
        <v>106.20000000000003</v>
      </c>
      <c r="EQ52" s="76">
        <f t="shared" si="409"/>
        <v>106.20000000000003</v>
      </c>
      <c r="ER52" s="76">
        <f t="shared" si="409"/>
        <v>106.20000000000003</v>
      </c>
      <c r="ES52" s="76">
        <f t="shared" si="409"/>
        <v>106.20000000000003</v>
      </c>
      <c r="ET52" s="76">
        <f t="shared" si="409"/>
        <v>106.20000000000003</v>
      </c>
      <c r="EU52" s="76">
        <f t="shared" si="409"/>
        <v>106.20000000000003</v>
      </c>
      <c r="EV52" s="76">
        <f t="shared" si="409"/>
        <v>106.20000000000003</v>
      </c>
      <c r="EW52" s="76">
        <f t="shared" si="409"/>
        <v>106.20000000000003</v>
      </c>
      <c r="EX52" s="76">
        <f t="shared" si="409"/>
        <v>106.20000000000003</v>
      </c>
      <c r="EY52" s="76">
        <f t="shared" si="409"/>
        <v>106.20000000000003</v>
      </c>
      <c r="EZ52" s="76">
        <f t="shared" si="410"/>
        <v>106.20000000000003</v>
      </c>
      <c r="FA52" s="76">
        <f t="shared" si="410"/>
        <v>106.20000000000003</v>
      </c>
      <c r="FB52" s="76">
        <f t="shared" si="410"/>
        <v>106.20000000000003</v>
      </c>
      <c r="FC52" s="76">
        <f t="shared" si="410"/>
        <v>106.20000000000003</v>
      </c>
      <c r="FD52" s="76">
        <f t="shared" si="410"/>
        <v>106.20000000000003</v>
      </c>
      <c r="FE52" s="76">
        <f t="shared" si="410"/>
        <v>106.20000000000003</v>
      </c>
      <c r="FF52" s="76">
        <f t="shared" si="410"/>
        <v>106.20000000000003</v>
      </c>
      <c r="FG52" s="76">
        <f t="shared" si="410"/>
        <v>106.20000000000003</v>
      </c>
      <c r="FH52" s="76">
        <f t="shared" si="410"/>
        <v>106.20000000000003</v>
      </c>
      <c r="FI52" s="76">
        <f t="shared" si="410"/>
        <v>106.20000000000003</v>
      </c>
      <c r="FJ52" s="76">
        <f t="shared" si="411"/>
        <v>106.20000000000003</v>
      </c>
      <c r="FK52" s="76">
        <f t="shared" si="411"/>
        <v>106.20000000000003</v>
      </c>
      <c r="FL52" s="76">
        <f t="shared" si="411"/>
        <v>106.20000000000003</v>
      </c>
      <c r="FM52" s="76">
        <f t="shared" si="411"/>
        <v>106.20000000000003</v>
      </c>
      <c r="FN52" s="76">
        <f t="shared" si="411"/>
        <v>106.20000000000003</v>
      </c>
      <c r="FO52" s="76">
        <f t="shared" si="411"/>
        <v>106.20000000000003</v>
      </c>
      <c r="FP52" s="76">
        <f t="shared" si="411"/>
        <v>106.20000000000003</v>
      </c>
      <c r="FQ52" s="76">
        <f t="shared" si="411"/>
        <v>106.20000000000003</v>
      </c>
      <c r="FR52" s="76">
        <f t="shared" si="411"/>
        <v>106.20000000000003</v>
      </c>
      <c r="FS52" s="76">
        <f t="shared" si="411"/>
        <v>106.20000000000003</v>
      </c>
      <c r="FT52" s="76">
        <f t="shared" si="411"/>
        <v>106.20000000000003</v>
      </c>
      <c r="FU52" s="76">
        <f t="shared" si="411"/>
        <v>106.20000000000003</v>
      </c>
      <c r="FV52" s="79">
        <f t="shared" si="73"/>
        <v>-11.799999999999983</v>
      </c>
      <c r="FX52" s="76">
        <f t="shared" si="412"/>
        <v>0</v>
      </c>
      <c r="FY52" s="76">
        <f t="shared" si="412"/>
        <v>0</v>
      </c>
      <c r="FZ52" s="76">
        <f t="shared" si="412"/>
        <v>0</v>
      </c>
      <c r="GA52" s="76">
        <f t="shared" si="412"/>
        <v>0</v>
      </c>
      <c r="GB52" s="76">
        <f t="shared" si="412"/>
        <v>0</v>
      </c>
      <c r="GC52" s="76">
        <f t="shared" si="412"/>
        <v>0</v>
      </c>
      <c r="GD52" s="76">
        <f t="shared" si="412"/>
        <v>0</v>
      </c>
      <c r="GE52" s="76">
        <f t="shared" si="412"/>
        <v>0</v>
      </c>
      <c r="GF52" s="76">
        <f t="shared" si="412"/>
        <v>0</v>
      </c>
      <c r="GG52" s="76">
        <f t="shared" si="412"/>
        <v>0</v>
      </c>
      <c r="GH52" s="76">
        <f t="shared" si="413"/>
        <v>0</v>
      </c>
      <c r="GI52" s="76">
        <f t="shared" si="413"/>
        <v>0</v>
      </c>
      <c r="GJ52" s="76">
        <f t="shared" si="413"/>
        <v>0</v>
      </c>
      <c r="GK52" s="76">
        <f t="shared" si="413"/>
        <v>0</v>
      </c>
      <c r="GL52" s="76">
        <f t="shared" si="413"/>
        <v>0</v>
      </c>
      <c r="GM52" s="76">
        <f t="shared" si="413"/>
        <v>0</v>
      </c>
      <c r="GN52" s="76">
        <f t="shared" si="413"/>
        <v>0</v>
      </c>
      <c r="GO52" s="76">
        <f t="shared" si="413"/>
        <v>0</v>
      </c>
      <c r="GP52" s="76">
        <f t="shared" si="413"/>
        <v>0</v>
      </c>
      <c r="GQ52" s="76">
        <f t="shared" si="413"/>
        <v>0</v>
      </c>
      <c r="GR52" s="76">
        <f t="shared" si="414"/>
        <v>0</v>
      </c>
      <c r="GS52" s="76">
        <f t="shared" si="414"/>
        <v>0</v>
      </c>
      <c r="GT52" s="76">
        <f t="shared" si="414"/>
        <v>0</v>
      </c>
      <c r="GU52" s="76">
        <f t="shared" si="414"/>
        <v>0</v>
      </c>
      <c r="GV52" s="76">
        <f t="shared" si="414"/>
        <v>0</v>
      </c>
      <c r="GW52" s="76">
        <f t="shared" si="414"/>
        <v>0</v>
      </c>
      <c r="GX52" s="76">
        <f t="shared" si="414"/>
        <v>0</v>
      </c>
      <c r="GY52" s="76">
        <f t="shared" si="414"/>
        <v>0</v>
      </c>
      <c r="GZ52" s="76">
        <f t="shared" si="414"/>
        <v>0</v>
      </c>
      <c r="HA52" s="76">
        <f t="shared" si="414"/>
        <v>0</v>
      </c>
      <c r="HB52" s="76">
        <f t="shared" si="415"/>
        <v>0</v>
      </c>
      <c r="HC52" s="76">
        <f t="shared" si="415"/>
        <v>0</v>
      </c>
      <c r="HD52" s="76">
        <f t="shared" si="415"/>
        <v>0</v>
      </c>
      <c r="HE52" s="76">
        <f t="shared" si="415"/>
        <v>0</v>
      </c>
      <c r="HF52" s="76">
        <f t="shared" si="415"/>
        <v>0</v>
      </c>
      <c r="HG52" s="76">
        <f t="shared" si="415"/>
        <v>0</v>
      </c>
      <c r="HH52" s="76">
        <f t="shared" si="415"/>
        <v>0</v>
      </c>
      <c r="HI52" s="76">
        <f t="shared" si="415"/>
        <v>0</v>
      </c>
      <c r="HJ52" s="76">
        <f t="shared" si="415"/>
        <v>0</v>
      </c>
      <c r="HK52" s="76">
        <f t="shared" si="415"/>
        <v>0</v>
      </c>
      <c r="HL52" s="76">
        <f t="shared" si="416"/>
        <v>0</v>
      </c>
      <c r="HM52" s="76">
        <f t="shared" si="416"/>
        <v>0</v>
      </c>
      <c r="HN52" s="76">
        <f t="shared" si="416"/>
        <v>0</v>
      </c>
      <c r="HO52" s="76">
        <f t="shared" si="416"/>
        <v>0</v>
      </c>
      <c r="HP52" s="76">
        <f t="shared" si="416"/>
        <v>0</v>
      </c>
      <c r="HQ52" s="76">
        <f t="shared" si="416"/>
        <v>0</v>
      </c>
      <c r="HR52" s="76">
        <f t="shared" si="416"/>
        <v>0</v>
      </c>
      <c r="HS52" s="76">
        <f t="shared" si="416"/>
        <v>0</v>
      </c>
      <c r="HT52" s="76">
        <f t="shared" si="416"/>
        <v>0</v>
      </c>
      <c r="HU52" s="76">
        <f t="shared" si="416"/>
        <v>0</v>
      </c>
      <c r="HV52" s="76">
        <f t="shared" si="416"/>
        <v>0</v>
      </c>
      <c r="HW52" s="76">
        <f t="shared" si="416"/>
        <v>0</v>
      </c>
      <c r="HX52" s="79">
        <f t="shared" si="124"/>
        <v>0</v>
      </c>
    </row>
    <row r="53" spans="1:232" ht="30" outlineLevel="1">
      <c r="A53" s="39" t="str">
        <f t="shared" si="417"/>
        <v/>
      </c>
      <c r="B53" s="199"/>
      <c r="C53" s="42"/>
      <c r="D53" s="204"/>
      <c r="E53" s="204"/>
      <c r="F53" s="204"/>
      <c r="G53" s="204"/>
      <c r="H53" s="204"/>
      <c r="I53" s="32"/>
      <c r="J53" s="32"/>
      <c r="K53" s="32"/>
      <c r="L53" s="32"/>
      <c r="M53" s="175" t="s">
        <v>251</v>
      </c>
      <c r="N53" s="32"/>
      <c r="O53" s="32"/>
      <c r="P53" s="32"/>
      <c r="Q53" s="32"/>
      <c r="R53" s="32"/>
      <c r="S53" s="32"/>
      <c r="T53" s="32"/>
      <c r="U53" s="32"/>
      <c r="V53" s="32" t="s">
        <v>29</v>
      </c>
      <c r="W53" s="32"/>
      <c r="X53" s="32"/>
      <c r="Y53" s="32"/>
      <c r="Z53" s="174"/>
      <c r="AA53" s="208" t="s">
        <v>66</v>
      </c>
      <c r="AB53" s="178">
        <v>44476</v>
      </c>
      <c r="AC53" s="178">
        <v>44496</v>
      </c>
      <c r="AD53" s="179" t="s">
        <v>132</v>
      </c>
      <c r="AE53" s="185">
        <v>0.88888888888888884</v>
      </c>
      <c r="AF53" s="185">
        <v>0.88888888888888884</v>
      </c>
      <c r="AG53" s="185">
        <v>0.88888888888888884</v>
      </c>
      <c r="AH53" s="185">
        <v>2.6666666666666665</v>
      </c>
      <c r="AI53" s="185">
        <v>2.6666666666666665</v>
      </c>
      <c r="AJ53" s="185">
        <v>2.6666666666666665</v>
      </c>
      <c r="AK53" s="185">
        <v>2.6666666666666665</v>
      </c>
      <c r="AL53" s="185">
        <v>2.6666666666666665</v>
      </c>
      <c r="AM53" s="186">
        <f t="shared" si="252"/>
        <v>15.999999999999998</v>
      </c>
      <c r="AN53" s="28">
        <f t="shared" si="361"/>
        <v>3.1999999999999997</v>
      </c>
      <c r="AO53" s="28">
        <f t="shared" si="419"/>
        <v>0</v>
      </c>
      <c r="AP53" s="118">
        <f t="shared" si="362"/>
        <v>0.2</v>
      </c>
      <c r="AQ53" s="29">
        <f t="shared" si="380"/>
        <v>0</v>
      </c>
      <c r="AR53" s="43">
        <f t="shared" si="363"/>
        <v>-0.2</v>
      </c>
      <c r="AS53" s="46" t="s">
        <v>115</v>
      </c>
      <c r="AT53" s="30">
        <f t="shared" si="381"/>
        <v>44476</v>
      </c>
      <c r="AU53" s="30">
        <v>44392</v>
      </c>
      <c r="AV53" s="47" t="s">
        <v>140</v>
      </c>
      <c r="AW53" s="49" t="s">
        <v>182</v>
      </c>
      <c r="AX53" s="30">
        <v>44377</v>
      </c>
      <c r="AY53" s="30">
        <v>44392</v>
      </c>
      <c r="AZ53" s="47" t="s">
        <v>140</v>
      </c>
      <c r="BA53" s="172" t="s">
        <v>116</v>
      </c>
      <c r="BB53" s="30">
        <v>44438</v>
      </c>
      <c r="BC53" s="30">
        <f t="shared" si="383"/>
        <v>44438</v>
      </c>
      <c r="BD53" s="47" t="s">
        <v>140</v>
      </c>
      <c r="BE53" s="172" t="s">
        <v>122</v>
      </c>
      <c r="BF53" s="30">
        <v>44438</v>
      </c>
      <c r="BG53" s="30">
        <f t="shared" si="384"/>
        <v>44438</v>
      </c>
      <c r="BH53" s="47" t="s">
        <v>140</v>
      </c>
      <c r="BI53" s="172" t="s">
        <v>123</v>
      </c>
      <c r="BJ53" s="30">
        <v>44438</v>
      </c>
      <c r="BK53" s="30">
        <f t="shared" si="385"/>
        <v>44438</v>
      </c>
      <c r="BL53" s="47" t="s">
        <v>140</v>
      </c>
      <c r="BM53" s="172" t="s">
        <v>185</v>
      </c>
      <c r="BN53" s="30">
        <v>44469</v>
      </c>
      <c r="BO53" s="30">
        <f t="shared" si="386"/>
        <v>44469</v>
      </c>
      <c r="BP53" s="47" t="s">
        <v>140</v>
      </c>
      <c r="BR53" s="5">
        <f t="shared" si="127"/>
        <v>41</v>
      </c>
      <c r="BS53" s="76">
        <f t="shared" si="402"/>
        <v>0</v>
      </c>
      <c r="BT53" s="76">
        <f t="shared" si="402"/>
        <v>0</v>
      </c>
      <c r="BU53" s="76">
        <f t="shared" si="402"/>
        <v>0</v>
      </c>
      <c r="BV53" s="76">
        <f t="shared" si="402"/>
        <v>0</v>
      </c>
      <c r="BW53" s="76">
        <f t="shared" si="402"/>
        <v>3.1999999999999997</v>
      </c>
      <c r="BX53" s="76">
        <f t="shared" si="402"/>
        <v>3.1999999999999997</v>
      </c>
      <c r="BY53" s="76">
        <f t="shared" si="402"/>
        <v>3.1999999999999997</v>
      </c>
      <c r="BZ53" s="76">
        <f t="shared" si="402"/>
        <v>3.1999999999999997</v>
      </c>
      <c r="CA53" s="76">
        <f t="shared" si="402"/>
        <v>3.1999999999999997</v>
      </c>
      <c r="CB53" s="76">
        <f t="shared" si="402"/>
        <v>3.1999999999999997</v>
      </c>
      <c r="CC53" s="76">
        <f t="shared" si="403"/>
        <v>3.1999999999999997</v>
      </c>
      <c r="CD53" s="76">
        <f t="shared" si="403"/>
        <v>3.1999999999999997</v>
      </c>
      <c r="CE53" s="76">
        <f t="shared" si="403"/>
        <v>3.1999999999999997</v>
      </c>
      <c r="CF53" s="76">
        <f t="shared" si="403"/>
        <v>8.7999999999999989</v>
      </c>
      <c r="CG53" s="76">
        <f t="shared" si="403"/>
        <v>8.7999999999999989</v>
      </c>
      <c r="CH53" s="76">
        <f t="shared" si="403"/>
        <v>8.7999999999999989</v>
      </c>
      <c r="CI53" s="76">
        <f t="shared" si="403"/>
        <v>8.7999999999999989</v>
      </c>
      <c r="CJ53" s="76">
        <f t="shared" si="403"/>
        <v>11.2</v>
      </c>
      <c r="CK53" s="76">
        <f t="shared" si="403"/>
        <v>14.4</v>
      </c>
      <c r="CL53" s="76">
        <f t="shared" si="403"/>
        <v>14.4</v>
      </c>
      <c r="CM53" s="76">
        <f t="shared" si="404"/>
        <v>14.4</v>
      </c>
      <c r="CN53" s="76">
        <f t="shared" si="404"/>
        <v>14.4</v>
      </c>
      <c r="CO53" s="76">
        <f t="shared" si="404"/>
        <v>14.4</v>
      </c>
      <c r="CP53" s="76">
        <f t="shared" si="404"/>
        <v>14.4</v>
      </c>
      <c r="CQ53" s="76">
        <f t="shared" si="404"/>
        <v>14.4</v>
      </c>
      <c r="CR53" s="76">
        <f t="shared" si="404"/>
        <v>14.4</v>
      </c>
      <c r="CS53" s="76">
        <f t="shared" si="404"/>
        <v>14.4</v>
      </c>
      <c r="CT53" s="76">
        <f t="shared" si="404"/>
        <v>14.4</v>
      </c>
      <c r="CU53" s="76">
        <f t="shared" si="404"/>
        <v>14.4</v>
      </c>
      <c r="CV53" s="76">
        <f t="shared" si="404"/>
        <v>14.4</v>
      </c>
      <c r="CW53" s="76">
        <f t="shared" si="405"/>
        <v>14.4</v>
      </c>
      <c r="CX53" s="76">
        <f t="shared" si="405"/>
        <v>14.4</v>
      </c>
      <c r="CY53" s="76">
        <f t="shared" si="405"/>
        <v>14.4</v>
      </c>
      <c r="CZ53" s="76">
        <f t="shared" si="405"/>
        <v>14.4</v>
      </c>
      <c r="DA53" s="76">
        <f t="shared" si="405"/>
        <v>14.4</v>
      </c>
      <c r="DB53" s="76">
        <f t="shared" si="405"/>
        <v>14.4</v>
      </c>
      <c r="DC53" s="76">
        <f t="shared" si="405"/>
        <v>14.4</v>
      </c>
      <c r="DD53" s="76">
        <f t="shared" si="405"/>
        <v>14.4</v>
      </c>
      <c r="DE53" s="76">
        <f t="shared" si="405"/>
        <v>14.4</v>
      </c>
      <c r="DF53" s="76">
        <f t="shared" si="405"/>
        <v>14.4</v>
      </c>
      <c r="DG53" s="76">
        <f t="shared" si="406"/>
        <v>14.4</v>
      </c>
      <c r="DH53" s="76">
        <f t="shared" si="406"/>
        <v>14.4</v>
      </c>
      <c r="DI53" s="76">
        <f t="shared" si="406"/>
        <v>14.4</v>
      </c>
      <c r="DJ53" s="76">
        <f t="shared" si="406"/>
        <v>14.4</v>
      </c>
      <c r="DK53" s="76">
        <f t="shared" si="406"/>
        <v>14.4</v>
      </c>
      <c r="DL53" s="76">
        <f t="shared" si="406"/>
        <v>14.4</v>
      </c>
      <c r="DM53" s="76">
        <f t="shared" si="406"/>
        <v>14.4</v>
      </c>
      <c r="DN53" s="76">
        <f t="shared" si="406"/>
        <v>14.4</v>
      </c>
      <c r="DO53" s="76">
        <f t="shared" si="406"/>
        <v>14.4</v>
      </c>
      <c r="DP53" s="76">
        <f t="shared" si="406"/>
        <v>14.4</v>
      </c>
      <c r="DQ53" s="76">
        <f t="shared" si="406"/>
        <v>14.4</v>
      </c>
      <c r="DR53" s="76">
        <f t="shared" si="406"/>
        <v>14.4</v>
      </c>
      <c r="DS53" s="79">
        <f t="shared" si="22"/>
        <v>-1.5999999999999979</v>
      </c>
      <c r="DV53" s="76">
        <f t="shared" si="407"/>
        <v>0</v>
      </c>
      <c r="DW53" s="76">
        <f t="shared" si="407"/>
        <v>0</v>
      </c>
      <c r="DX53" s="76">
        <f t="shared" si="407"/>
        <v>0</v>
      </c>
      <c r="DY53" s="76">
        <f t="shared" si="407"/>
        <v>0</v>
      </c>
      <c r="DZ53" s="76">
        <f t="shared" si="407"/>
        <v>0</v>
      </c>
      <c r="EA53" s="76">
        <f t="shared" si="407"/>
        <v>0</v>
      </c>
      <c r="EB53" s="76">
        <f t="shared" si="407"/>
        <v>6.3999999999999995</v>
      </c>
      <c r="EC53" s="76">
        <f t="shared" si="407"/>
        <v>6.3999999999999995</v>
      </c>
      <c r="ED53" s="76">
        <f t="shared" si="407"/>
        <v>6.3999999999999995</v>
      </c>
      <c r="EE53" s="76">
        <f t="shared" si="407"/>
        <v>6.3999999999999995</v>
      </c>
      <c r="EF53" s="76">
        <f t="shared" si="408"/>
        <v>6.3999999999999995</v>
      </c>
      <c r="EG53" s="76">
        <f t="shared" si="408"/>
        <v>6.3999999999999995</v>
      </c>
      <c r="EH53" s="76">
        <f t="shared" si="408"/>
        <v>6.3999999999999995</v>
      </c>
      <c r="EI53" s="76">
        <f t="shared" si="408"/>
        <v>12</v>
      </c>
      <c r="EJ53" s="76">
        <f t="shared" si="408"/>
        <v>12</v>
      </c>
      <c r="EK53" s="76">
        <f t="shared" si="408"/>
        <v>12</v>
      </c>
      <c r="EL53" s="76">
        <f t="shared" si="408"/>
        <v>12</v>
      </c>
      <c r="EM53" s="76">
        <f t="shared" si="408"/>
        <v>14.4</v>
      </c>
      <c r="EN53" s="76">
        <f t="shared" si="408"/>
        <v>14.4</v>
      </c>
      <c r="EO53" s="76">
        <f t="shared" si="408"/>
        <v>14.4</v>
      </c>
      <c r="EP53" s="76">
        <f t="shared" si="409"/>
        <v>14.4</v>
      </c>
      <c r="EQ53" s="76">
        <f t="shared" si="409"/>
        <v>14.4</v>
      </c>
      <c r="ER53" s="76">
        <f t="shared" si="409"/>
        <v>14.4</v>
      </c>
      <c r="ES53" s="76">
        <f t="shared" si="409"/>
        <v>14.4</v>
      </c>
      <c r="ET53" s="76">
        <f t="shared" si="409"/>
        <v>14.4</v>
      </c>
      <c r="EU53" s="76">
        <f t="shared" si="409"/>
        <v>14.4</v>
      </c>
      <c r="EV53" s="76">
        <f t="shared" si="409"/>
        <v>14.4</v>
      </c>
      <c r="EW53" s="76">
        <f t="shared" si="409"/>
        <v>14.4</v>
      </c>
      <c r="EX53" s="76">
        <f t="shared" si="409"/>
        <v>14.4</v>
      </c>
      <c r="EY53" s="76">
        <f t="shared" si="409"/>
        <v>14.4</v>
      </c>
      <c r="EZ53" s="76">
        <f t="shared" si="410"/>
        <v>14.4</v>
      </c>
      <c r="FA53" s="76">
        <f t="shared" si="410"/>
        <v>14.4</v>
      </c>
      <c r="FB53" s="76">
        <f t="shared" si="410"/>
        <v>14.4</v>
      </c>
      <c r="FC53" s="76">
        <f t="shared" si="410"/>
        <v>14.4</v>
      </c>
      <c r="FD53" s="76">
        <f t="shared" si="410"/>
        <v>14.4</v>
      </c>
      <c r="FE53" s="76">
        <f t="shared" si="410"/>
        <v>14.4</v>
      </c>
      <c r="FF53" s="76">
        <f t="shared" si="410"/>
        <v>14.4</v>
      </c>
      <c r="FG53" s="76">
        <f t="shared" si="410"/>
        <v>14.4</v>
      </c>
      <c r="FH53" s="76">
        <f t="shared" si="410"/>
        <v>14.4</v>
      </c>
      <c r="FI53" s="76">
        <f t="shared" si="410"/>
        <v>14.4</v>
      </c>
      <c r="FJ53" s="76">
        <f t="shared" si="411"/>
        <v>14.4</v>
      </c>
      <c r="FK53" s="76">
        <f t="shared" si="411"/>
        <v>14.4</v>
      </c>
      <c r="FL53" s="76">
        <f t="shared" si="411"/>
        <v>14.4</v>
      </c>
      <c r="FM53" s="76">
        <f t="shared" si="411"/>
        <v>14.4</v>
      </c>
      <c r="FN53" s="76">
        <f t="shared" si="411"/>
        <v>14.4</v>
      </c>
      <c r="FO53" s="76">
        <f t="shared" si="411"/>
        <v>14.4</v>
      </c>
      <c r="FP53" s="76">
        <f t="shared" si="411"/>
        <v>14.4</v>
      </c>
      <c r="FQ53" s="76">
        <f t="shared" si="411"/>
        <v>14.4</v>
      </c>
      <c r="FR53" s="76">
        <f t="shared" si="411"/>
        <v>14.4</v>
      </c>
      <c r="FS53" s="76">
        <f t="shared" si="411"/>
        <v>14.4</v>
      </c>
      <c r="FT53" s="76">
        <f t="shared" si="411"/>
        <v>14.4</v>
      </c>
      <c r="FU53" s="76">
        <f t="shared" si="411"/>
        <v>14.4</v>
      </c>
      <c r="FV53" s="79">
        <f t="shared" si="73"/>
        <v>-1.5999999999999979</v>
      </c>
      <c r="FX53" s="76">
        <f t="shared" si="412"/>
        <v>0</v>
      </c>
      <c r="FY53" s="76">
        <f t="shared" si="412"/>
        <v>0</v>
      </c>
      <c r="FZ53" s="76">
        <f t="shared" si="412"/>
        <v>0</v>
      </c>
      <c r="GA53" s="76">
        <f t="shared" si="412"/>
        <v>0</v>
      </c>
      <c r="GB53" s="76">
        <f t="shared" si="412"/>
        <v>0</v>
      </c>
      <c r="GC53" s="76">
        <f t="shared" si="412"/>
        <v>0</v>
      </c>
      <c r="GD53" s="76">
        <f t="shared" si="412"/>
        <v>0</v>
      </c>
      <c r="GE53" s="76">
        <f t="shared" si="412"/>
        <v>0</v>
      </c>
      <c r="GF53" s="76">
        <f t="shared" si="412"/>
        <v>0</v>
      </c>
      <c r="GG53" s="76">
        <f t="shared" si="412"/>
        <v>0</v>
      </c>
      <c r="GH53" s="76">
        <f t="shared" si="413"/>
        <v>0</v>
      </c>
      <c r="GI53" s="76">
        <f t="shared" si="413"/>
        <v>0</v>
      </c>
      <c r="GJ53" s="76">
        <f t="shared" si="413"/>
        <v>0</v>
      </c>
      <c r="GK53" s="76">
        <f t="shared" si="413"/>
        <v>0</v>
      </c>
      <c r="GL53" s="76">
        <f t="shared" si="413"/>
        <v>0</v>
      </c>
      <c r="GM53" s="76">
        <f t="shared" si="413"/>
        <v>0</v>
      </c>
      <c r="GN53" s="76">
        <f t="shared" si="413"/>
        <v>0</v>
      </c>
      <c r="GO53" s="76">
        <f t="shared" si="413"/>
        <v>0</v>
      </c>
      <c r="GP53" s="76">
        <f t="shared" si="413"/>
        <v>0</v>
      </c>
      <c r="GQ53" s="76">
        <f t="shared" si="413"/>
        <v>0</v>
      </c>
      <c r="GR53" s="76">
        <f t="shared" si="414"/>
        <v>0</v>
      </c>
      <c r="GS53" s="76">
        <f t="shared" si="414"/>
        <v>0</v>
      </c>
      <c r="GT53" s="76">
        <f t="shared" si="414"/>
        <v>0</v>
      </c>
      <c r="GU53" s="76">
        <f t="shared" si="414"/>
        <v>0</v>
      </c>
      <c r="GV53" s="76">
        <f t="shared" si="414"/>
        <v>0</v>
      </c>
      <c r="GW53" s="76">
        <f t="shared" si="414"/>
        <v>0</v>
      </c>
      <c r="GX53" s="76">
        <f t="shared" si="414"/>
        <v>0</v>
      </c>
      <c r="GY53" s="76">
        <f t="shared" si="414"/>
        <v>0</v>
      </c>
      <c r="GZ53" s="76">
        <f t="shared" si="414"/>
        <v>0</v>
      </c>
      <c r="HA53" s="76">
        <f t="shared" si="414"/>
        <v>0</v>
      </c>
      <c r="HB53" s="76">
        <f t="shared" si="415"/>
        <v>0</v>
      </c>
      <c r="HC53" s="76">
        <f t="shared" si="415"/>
        <v>0</v>
      </c>
      <c r="HD53" s="76">
        <f t="shared" si="415"/>
        <v>0</v>
      </c>
      <c r="HE53" s="76">
        <f t="shared" si="415"/>
        <v>0</v>
      </c>
      <c r="HF53" s="76">
        <f t="shared" si="415"/>
        <v>0</v>
      </c>
      <c r="HG53" s="76">
        <f t="shared" si="415"/>
        <v>0</v>
      </c>
      <c r="HH53" s="76">
        <f t="shared" si="415"/>
        <v>0</v>
      </c>
      <c r="HI53" s="76">
        <f t="shared" si="415"/>
        <v>0</v>
      </c>
      <c r="HJ53" s="76">
        <f t="shared" si="415"/>
        <v>0</v>
      </c>
      <c r="HK53" s="76">
        <f t="shared" si="415"/>
        <v>0</v>
      </c>
      <c r="HL53" s="76">
        <f t="shared" si="416"/>
        <v>0</v>
      </c>
      <c r="HM53" s="76">
        <f t="shared" si="416"/>
        <v>0</v>
      </c>
      <c r="HN53" s="76">
        <f t="shared" si="416"/>
        <v>0</v>
      </c>
      <c r="HO53" s="76">
        <f t="shared" si="416"/>
        <v>0</v>
      </c>
      <c r="HP53" s="76">
        <f t="shared" si="416"/>
        <v>0</v>
      </c>
      <c r="HQ53" s="76">
        <f t="shared" si="416"/>
        <v>0</v>
      </c>
      <c r="HR53" s="76">
        <f t="shared" si="416"/>
        <v>0</v>
      </c>
      <c r="HS53" s="76">
        <f t="shared" si="416"/>
        <v>0</v>
      </c>
      <c r="HT53" s="76">
        <f t="shared" si="416"/>
        <v>0</v>
      </c>
      <c r="HU53" s="76">
        <f t="shared" si="416"/>
        <v>0</v>
      </c>
      <c r="HV53" s="76">
        <f t="shared" si="416"/>
        <v>0</v>
      </c>
      <c r="HW53" s="76">
        <f t="shared" si="416"/>
        <v>0</v>
      </c>
      <c r="HX53" s="79">
        <f t="shared" si="124"/>
        <v>0</v>
      </c>
    </row>
    <row r="54" spans="1:232" ht="30" outlineLevel="1">
      <c r="A54" s="39" t="str">
        <f t="shared" si="417"/>
        <v/>
      </c>
      <c r="B54" s="199"/>
      <c r="C54" s="42"/>
      <c r="D54" s="204"/>
      <c r="E54" s="204"/>
      <c r="F54" s="204"/>
      <c r="G54" s="204"/>
      <c r="H54" s="204"/>
      <c r="I54" s="32"/>
      <c r="J54" s="32"/>
      <c r="K54" s="32"/>
      <c r="L54" s="32"/>
      <c r="M54" s="175" t="s">
        <v>252</v>
      </c>
      <c r="N54" s="32"/>
      <c r="O54" s="32"/>
      <c r="P54" s="32"/>
      <c r="Q54" s="32"/>
      <c r="R54" s="32"/>
      <c r="S54" s="32"/>
      <c r="T54" s="32"/>
      <c r="U54" s="32"/>
      <c r="V54" s="32" t="s">
        <v>16</v>
      </c>
      <c r="W54" s="32"/>
      <c r="X54" s="32"/>
      <c r="Y54" s="32"/>
      <c r="Z54" s="174"/>
      <c r="AA54" s="208" t="s">
        <v>69</v>
      </c>
      <c r="AB54" s="178">
        <v>44490</v>
      </c>
      <c r="AC54" s="178">
        <v>44510</v>
      </c>
      <c r="AD54" s="179" t="s">
        <v>132</v>
      </c>
      <c r="AE54" s="185">
        <v>0.88888888888888884</v>
      </c>
      <c r="AF54" s="185">
        <v>0.88888888888888884</v>
      </c>
      <c r="AG54" s="185">
        <v>0.88888888888888884</v>
      </c>
      <c r="AH54" s="185">
        <v>2.6666666666666665</v>
      </c>
      <c r="AI54" s="185">
        <v>2.6666666666666665</v>
      </c>
      <c r="AJ54" s="185">
        <v>2.6666666666666665</v>
      </c>
      <c r="AK54" s="185">
        <v>2.6666666666666665</v>
      </c>
      <c r="AL54" s="185">
        <v>2.6666666666666665</v>
      </c>
      <c r="AM54" s="186">
        <f t="shared" si="252"/>
        <v>15.999999999999998</v>
      </c>
      <c r="AN54" s="28">
        <f t="shared" si="361"/>
        <v>3.1999999999999997</v>
      </c>
      <c r="AO54" s="28">
        <f>$AM54*AQ54</f>
        <v>0</v>
      </c>
      <c r="AP54" s="118">
        <f t="shared" si="362"/>
        <v>0.2</v>
      </c>
      <c r="AQ54" s="29">
        <f t="shared" si="380"/>
        <v>0</v>
      </c>
      <c r="AR54" s="43">
        <f t="shared" si="363"/>
        <v>-0.2</v>
      </c>
      <c r="AS54" s="46" t="s">
        <v>115</v>
      </c>
      <c r="AT54" s="30">
        <f t="shared" si="381"/>
        <v>44490</v>
      </c>
      <c r="AU54" s="30">
        <v>44392</v>
      </c>
      <c r="AV54" s="47" t="s">
        <v>140</v>
      </c>
      <c r="AW54" s="49" t="s">
        <v>182</v>
      </c>
      <c r="AX54" s="30">
        <v>44377</v>
      </c>
      <c r="AY54" s="30">
        <v>44392</v>
      </c>
      <c r="AZ54" s="47" t="s">
        <v>140</v>
      </c>
      <c r="BA54" s="172" t="s">
        <v>116</v>
      </c>
      <c r="BB54" s="30">
        <v>44438</v>
      </c>
      <c r="BC54" s="30">
        <f t="shared" si="383"/>
        <v>44438</v>
      </c>
      <c r="BD54" s="47" t="s">
        <v>140</v>
      </c>
      <c r="BE54" s="172" t="s">
        <v>122</v>
      </c>
      <c r="BF54" s="30">
        <v>44438</v>
      </c>
      <c r="BG54" s="30">
        <f t="shared" si="384"/>
        <v>44438</v>
      </c>
      <c r="BH54" s="47" t="s">
        <v>140</v>
      </c>
      <c r="BI54" s="172" t="s">
        <v>123</v>
      </c>
      <c r="BJ54" s="30">
        <v>44438</v>
      </c>
      <c r="BK54" s="30">
        <f t="shared" si="385"/>
        <v>44438</v>
      </c>
      <c r="BL54" s="47" t="s">
        <v>140</v>
      </c>
      <c r="BM54" s="172" t="s">
        <v>185</v>
      </c>
      <c r="BN54" s="30">
        <v>44469</v>
      </c>
      <c r="BO54" s="30">
        <f t="shared" si="386"/>
        <v>44469</v>
      </c>
      <c r="BP54" s="47" t="s">
        <v>140</v>
      </c>
      <c r="BR54" s="5">
        <f t="shared" si="127"/>
        <v>42</v>
      </c>
      <c r="BS54" s="76">
        <f t="shared" si="402"/>
        <v>0</v>
      </c>
      <c r="BT54" s="76">
        <f t="shared" si="402"/>
        <v>0</v>
      </c>
      <c r="BU54" s="76">
        <f t="shared" si="402"/>
        <v>0</v>
      </c>
      <c r="BV54" s="76">
        <f t="shared" si="402"/>
        <v>0</v>
      </c>
      <c r="BW54" s="76">
        <f t="shared" si="402"/>
        <v>3.1999999999999997</v>
      </c>
      <c r="BX54" s="76">
        <f t="shared" si="402"/>
        <v>3.1999999999999997</v>
      </c>
      <c r="BY54" s="76">
        <f t="shared" si="402"/>
        <v>3.1999999999999997</v>
      </c>
      <c r="BZ54" s="76">
        <f t="shared" si="402"/>
        <v>3.1999999999999997</v>
      </c>
      <c r="CA54" s="76">
        <f t="shared" si="402"/>
        <v>3.1999999999999997</v>
      </c>
      <c r="CB54" s="76">
        <f t="shared" si="402"/>
        <v>3.1999999999999997</v>
      </c>
      <c r="CC54" s="76">
        <f t="shared" si="403"/>
        <v>3.1999999999999997</v>
      </c>
      <c r="CD54" s="76">
        <f t="shared" si="403"/>
        <v>3.1999999999999997</v>
      </c>
      <c r="CE54" s="76">
        <f t="shared" si="403"/>
        <v>3.1999999999999997</v>
      </c>
      <c r="CF54" s="76">
        <f t="shared" si="403"/>
        <v>8.7999999999999989</v>
      </c>
      <c r="CG54" s="76">
        <f t="shared" si="403"/>
        <v>8.7999999999999989</v>
      </c>
      <c r="CH54" s="76">
        <f t="shared" si="403"/>
        <v>8.7999999999999989</v>
      </c>
      <c r="CI54" s="76">
        <f t="shared" si="403"/>
        <v>8.7999999999999989</v>
      </c>
      <c r="CJ54" s="76">
        <f t="shared" si="403"/>
        <v>11.2</v>
      </c>
      <c r="CK54" s="76">
        <f t="shared" si="403"/>
        <v>11.2</v>
      </c>
      <c r="CL54" s="76">
        <f t="shared" si="403"/>
        <v>11.2</v>
      </c>
      <c r="CM54" s="76">
        <f t="shared" si="404"/>
        <v>14.4</v>
      </c>
      <c r="CN54" s="76">
        <f t="shared" si="404"/>
        <v>14.4</v>
      </c>
      <c r="CO54" s="76">
        <f t="shared" si="404"/>
        <v>14.4</v>
      </c>
      <c r="CP54" s="76">
        <f t="shared" si="404"/>
        <v>14.4</v>
      </c>
      <c r="CQ54" s="76">
        <f t="shared" si="404"/>
        <v>14.4</v>
      </c>
      <c r="CR54" s="76">
        <f t="shared" si="404"/>
        <v>14.4</v>
      </c>
      <c r="CS54" s="76">
        <f t="shared" si="404"/>
        <v>14.4</v>
      </c>
      <c r="CT54" s="76">
        <f t="shared" si="404"/>
        <v>14.4</v>
      </c>
      <c r="CU54" s="76">
        <f t="shared" si="404"/>
        <v>14.4</v>
      </c>
      <c r="CV54" s="76">
        <f t="shared" si="404"/>
        <v>14.4</v>
      </c>
      <c r="CW54" s="76">
        <f t="shared" si="405"/>
        <v>14.4</v>
      </c>
      <c r="CX54" s="76">
        <f t="shared" si="405"/>
        <v>14.4</v>
      </c>
      <c r="CY54" s="76">
        <f t="shared" si="405"/>
        <v>14.4</v>
      </c>
      <c r="CZ54" s="76">
        <f t="shared" si="405"/>
        <v>14.4</v>
      </c>
      <c r="DA54" s="76">
        <f t="shared" si="405"/>
        <v>14.4</v>
      </c>
      <c r="DB54" s="76">
        <f t="shared" si="405"/>
        <v>14.4</v>
      </c>
      <c r="DC54" s="76">
        <f t="shared" si="405"/>
        <v>14.4</v>
      </c>
      <c r="DD54" s="76">
        <f t="shared" si="405"/>
        <v>14.4</v>
      </c>
      <c r="DE54" s="76">
        <f t="shared" si="405"/>
        <v>14.4</v>
      </c>
      <c r="DF54" s="76">
        <f t="shared" si="405"/>
        <v>14.4</v>
      </c>
      <c r="DG54" s="76">
        <f t="shared" si="406"/>
        <v>14.4</v>
      </c>
      <c r="DH54" s="76">
        <f t="shared" si="406"/>
        <v>14.4</v>
      </c>
      <c r="DI54" s="76">
        <f t="shared" si="406"/>
        <v>14.4</v>
      </c>
      <c r="DJ54" s="76">
        <f t="shared" si="406"/>
        <v>14.4</v>
      </c>
      <c r="DK54" s="76">
        <f t="shared" si="406"/>
        <v>14.4</v>
      </c>
      <c r="DL54" s="76">
        <f t="shared" si="406"/>
        <v>14.4</v>
      </c>
      <c r="DM54" s="76">
        <f t="shared" si="406"/>
        <v>14.4</v>
      </c>
      <c r="DN54" s="76">
        <f t="shared" si="406"/>
        <v>14.4</v>
      </c>
      <c r="DO54" s="76">
        <f t="shared" si="406"/>
        <v>14.4</v>
      </c>
      <c r="DP54" s="76">
        <f t="shared" si="406"/>
        <v>14.4</v>
      </c>
      <c r="DQ54" s="76">
        <f t="shared" si="406"/>
        <v>14.4</v>
      </c>
      <c r="DR54" s="76">
        <f t="shared" si="406"/>
        <v>14.4</v>
      </c>
      <c r="DS54" s="79">
        <f t="shared" si="22"/>
        <v>-1.5999999999999979</v>
      </c>
      <c r="DV54" s="76">
        <f t="shared" si="407"/>
        <v>0</v>
      </c>
      <c r="DW54" s="76">
        <f t="shared" si="407"/>
        <v>0</v>
      </c>
      <c r="DX54" s="76">
        <f t="shared" si="407"/>
        <v>0</v>
      </c>
      <c r="DY54" s="76">
        <f t="shared" si="407"/>
        <v>0</v>
      </c>
      <c r="DZ54" s="76">
        <f t="shared" si="407"/>
        <v>0</v>
      </c>
      <c r="EA54" s="76">
        <f t="shared" si="407"/>
        <v>0</v>
      </c>
      <c r="EB54" s="76">
        <f t="shared" si="407"/>
        <v>6.3999999999999995</v>
      </c>
      <c r="EC54" s="76">
        <f t="shared" si="407"/>
        <v>6.3999999999999995</v>
      </c>
      <c r="ED54" s="76">
        <f t="shared" si="407"/>
        <v>6.3999999999999995</v>
      </c>
      <c r="EE54" s="76">
        <f t="shared" si="407"/>
        <v>6.3999999999999995</v>
      </c>
      <c r="EF54" s="76">
        <f t="shared" si="408"/>
        <v>6.3999999999999995</v>
      </c>
      <c r="EG54" s="76">
        <f t="shared" si="408"/>
        <v>6.3999999999999995</v>
      </c>
      <c r="EH54" s="76">
        <f t="shared" si="408"/>
        <v>6.3999999999999995</v>
      </c>
      <c r="EI54" s="76">
        <f t="shared" si="408"/>
        <v>12</v>
      </c>
      <c r="EJ54" s="76">
        <f t="shared" si="408"/>
        <v>12</v>
      </c>
      <c r="EK54" s="76">
        <f t="shared" si="408"/>
        <v>12</v>
      </c>
      <c r="EL54" s="76">
        <f t="shared" si="408"/>
        <v>12</v>
      </c>
      <c r="EM54" s="76">
        <f t="shared" si="408"/>
        <v>14.4</v>
      </c>
      <c r="EN54" s="76">
        <f t="shared" si="408"/>
        <v>14.4</v>
      </c>
      <c r="EO54" s="76">
        <f t="shared" si="408"/>
        <v>14.4</v>
      </c>
      <c r="EP54" s="76">
        <f t="shared" si="409"/>
        <v>14.4</v>
      </c>
      <c r="EQ54" s="76">
        <f t="shared" si="409"/>
        <v>14.4</v>
      </c>
      <c r="ER54" s="76">
        <f t="shared" si="409"/>
        <v>14.4</v>
      </c>
      <c r="ES54" s="76">
        <f t="shared" si="409"/>
        <v>14.4</v>
      </c>
      <c r="ET54" s="76">
        <f t="shared" si="409"/>
        <v>14.4</v>
      </c>
      <c r="EU54" s="76">
        <f t="shared" si="409"/>
        <v>14.4</v>
      </c>
      <c r="EV54" s="76">
        <f t="shared" si="409"/>
        <v>14.4</v>
      </c>
      <c r="EW54" s="76">
        <f t="shared" si="409"/>
        <v>14.4</v>
      </c>
      <c r="EX54" s="76">
        <f t="shared" si="409"/>
        <v>14.4</v>
      </c>
      <c r="EY54" s="76">
        <f t="shared" si="409"/>
        <v>14.4</v>
      </c>
      <c r="EZ54" s="76">
        <f t="shared" si="410"/>
        <v>14.4</v>
      </c>
      <c r="FA54" s="76">
        <f t="shared" si="410"/>
        <v>14.4</v>
      </c>
      <c r="FB54" s="76">
        <f t="shared" si="410"/>
        <v>14.4</v>
      </c>
      <c r="FC54" s="76">
        <f t="shared" si="410"/>
        <v>14.4</v>
      </c>
      <c r="FD54" s="76">
        <f t="shared" si="410"/>
        <v>14.4</v>
      </c>
      <c r="FE54" s="76">
        <f t="shared" si="410"/>
        <v>14.4</v>
      </c>
      <c r="FF54" s="76">
        <f t="shared" si="410"/>
        <v>14.4</v>
      </c>
      <c r="FG54" s="76">
        <f t="shared" si="410"/>
        <v>14.4</v>
      </c>
      <c r="FH54" s="76">
        <f t="shared" si="410"/>
        <v>14.4</v>
      </c>
      <c r="FI54" s="76">
        <f t="shared" si="410"/>
        <v>14.4</v>
      </c>
      <c r="FJ54" s="76">
        <f t="shared" si="411"/>
        <v>14.4</v>
      </c>
      <c r="FK54" s="76">
        <f t="shared" si="411"/>
        <v>14.4</v>
      </c>
      <c r="FL54" s="76">
        <f t="shared" si="411"/>
        <v>14.4</v>
      </c>
      <c r="FM54" s="76">
        <f t="shared" si="411"/>
        <v>14.4</v>
      </c>
      <c r="FN54" s="76">
        <f t="shared" si="411"/>
        <v>14.4</v>
      </c>
      <c r="FO54" s="76">
        <f t="shared" si="411"/>
        <v>14.4</v>
      </c>
      <c r="FP54" s="76">
        <f t="shared" si="411"/>
        <v>14.4</v>
      </c>
      <c r="FQ54" s="76">
        <f t="shared" si="411"/>
        <v>14.4</v>
      </c>
      <c r="FR54" s="76">
        <f t="shared" si="411"/>
        <v>14.4</v>
      </c>
      <c r="FS54" s="76">
        <f t="shared" si="411"/>
        <v>14.4</v>
      </c>
      <c r="FT54" s="76">
        <f t="shared" si="411"/>
        <v>14.4</v>
      </c>
      <c r="FU54" s="76">
        <f t="shared" si="411"/>
        <v>14.4</v>
      </c>
      <c r="FV54" s="79">
        <f t="shared" si="73"/>
        <v>-1.5999999999999979</v>
      </c>
      <c r="FX54" s="76">
        <f t="shared" si="412"/>
        <v>0</v>
      </c>
      <c r="FY54" s="76">
        <f t="shared" si="412"/>
        <v>0</v>
      </c>
      <c r="FZ54" s="76">
        <f t="shared" si="412"/>
        <v>0</v>
      </c>
      <c r="GA54" s="76">
        <f t="shared" si="412"/>
        <v>0</v>
      </c>
      <c r="GB54" s="76">
        <f t="shared" si="412"/>
        <v>0</v>
      </c>
      <c r="GC54" s="76">
        <f t="shared" si="412"/>
        <v>0</v>
      </c>
      <c r="GD54" s="76">
        <f t="shared" si="412"/>
        <v>0</v>
      </c>
      <c r="GE54" s="76">
        <f t="shared" si="412"/>
        <v>0</v>
      </c>
      <c r="GF54" s="76">
        <f t="shared" si="412"/>
        <v>0</v>
      </c>
      <c r="GG54" s="76">
        <f t="shared" si="412"/>
        <v>0</v>
      </c>
      <c r="GH54" s="76">
        <f t="shared" si="413"/>
        <v>0</v>
      </c>
      <c r="GI54" s="76">
        <f t="shared" si="413"/>
        <v>0</v>
      </c>
      <c r="GJ54" s="76">
        <f t="shared" si="413"/>
        <v>0</v>
      </c>
      <c r="GK54" s="76">
        <f t="shared" si="413"/>
        <v>0</v>
      </c>
      <c r="GL54" s="76">
        <f t="shared" si="413"/>
        <v>0</v>
      </c>
      <c r="GM54" s="76">
        <f t="shared" si="413"/>
        <v>0</v>
      </c>
      <c r="GN54" s="76">
        <f t="shared" si="413"/>
        <v>0</v>
      </c>
      <c r="GO54" s="76">
        <f t="shared" si="413"/>
        <v>0</v>
      </c>
      <c r="GP54" s="76">
        <f t="shared" si="413"/>
        <v>0</v>
      </c>
      <c r="GQ54" s="76">
        <f t="shared" si="413"/>
        <v>0</v>
      </c>
      <c r="GR54" s="76">
        <f t="shared" si="414"/>
        <v>0</v>
      </c>
      <c r="GS54" s="76">
        <f t="shared" si="414"/>
        <v>0</v>
      </c>
      <c r="GT54" s="76">
        <f t="shared" si="414"/>
        <v>0</v>
      </c>
      <c r="GU54" s="76">
        <f t="shared" si="414"/>
        <v>0</v>
      </c>
      <c r="GV54" s="76">
        <f t="shared" si="414"/>
        <v>0</v>
      </c>
      <c r="GW54" s="76">
        <f t="shared" si="414"/>
        <v>0</v>
      </c>
      <c r="GX54" s="76">
        <f t="shared" si="414"/>
        <v>0</v>
      </c>
      <c r="GY54" s="76">
        <f t="shared" si="414"/>
        <v>0</v>
      </c>
      <c r="GZ54" s="76">
        <f t="shared" si="414"/>
        <v>0</v>
      </c>
      <c r="HA54" s="76">
        <f t="shared" si="414"/>
        <v>0</v>
      </c>
      <c r="HB54" s="76">
        <f t="shared" si="415"/>
        <v>0</v>
      </c>
      <c r="HC54" s="76">
        <f t="shared" si="415"/>
        <v>0</v>
      </c>
      <c r="HD54" s="76">
        <f t="shared" si="415"/>
        <v>0</v>
      </c>
      <c r="HE54" s="76">
        <f t="shared" si="415"/>
        <v>0</v>
      </c>
      <c r="HF54" s="76">
        <f t="shared" si="415"/>
        <v>0</v>
      </c>
      <c r="HG54" s="76">
        <f t="shared" si="415"/>
        <v>0</v>
      </c>
      <c r="HH54" s="76">
        <f t="shared" si="415"/>
        <v>0</v>
      </c>
      <c r="HI54" s="76">
        <f t="shared" si="415"/>
        <v>0</v>
      </c>
      <c r="HJ54" s="76">
        <f t="shared" si="415"/>
        <v>0</v>
      </c>
      <c r="HK54" s="76">
        <f t="shared" si="415"/>
        <v>0</v>
      </c>
      <c r="HL54" s="76">
        <f t="shared" si="416"/>
        <v>0</v>
      </c>
      <c r="HM54" s="76">
        <f t="shared" si="416"/>
        <v>0</v>
      </c>
      <c r="HN54" s="76">
        <f t="shared" si="416"/>
        <v>0</v>
      </c>
      <c r="HO54" s="76">
        <f t="shared" si="416"/>
        <v>0</v>
      </c>
      <c r="HP54" s="76">
        <f t="shared" si="416"/>
        <v>0</v>
      </c>
      <c r="HQ54" s="76">
        <f t="shared" si="416"/>
        <v>0</v>
      </c>
      <c r="HR54" s="76">
        <f t="shared" si="416"/>
        <v>0</v>
      </c>
      <c r="HS54" s="76">
        <f t="shared" si="416"/>
        <v>0</v>
      </c>
      <c r="HT54" s="76">
        <f t="shared" si="416"/>
        <v>0</v>
      </c>
      <c r="HU54" s="76">
        <f t="shared" si="416"/>
        <v>0</v>
      </c>
      <c r="HV54" s="76">
        <f t="shared" si="416"/>
        <v>0</v>
      </c>
      <c r="HW54" s="76">
        <f t="shared" si="416"/>
        <v>0</v>
      </c>
      <c r="HX54" s="79">
        <f t="shared" si="124"/>
        <v>0</v>
      </c>
    </row>
    <row r="55" spans="1:232" ht="30" outlineLevel="1">
      <c r="A55" s="39" t="str">
        <f t="shared" si="417"/>
        <v/>
      </c>
      <c r="B55" s="199"/>
      <c r="C55" s="42"/>
      <c r="D55" s="204"/>
      <c r="E55" s="204"/>
      <c r="F55" s="204"/>
      <c r="G55" s="204"/>
      <c r="H55" s="204"/>
      <c r="I55" s="32"/>
      <c r="J55" s="32"/>
      <c r="K55" s="32"/>
      <c r="L55" s="32"/>
      <c r="M55" s="175" t="s">
        <v>253</v>
      </c>
      <c r="N55" s="32"/>
      <c r="O55" s="32"/>
      <c r="P55" s="32"/>
      <c r="Q55" s="32"/>
      <c r="R55" s="32"/>
      <c r="S55" s="32"/>
      <c r="T55" s="32"/>
      <c r="U55" s="32"/>
      <c r="V55" s="32" t="s">
        <v>30</v>
      </c>
      <c r="W55" s="32"/>
      <c r="X55" s="32"/>
      <c r="Y55" s="32"/>
      <c r="Z55" s="174"/>
      <c r="AA55" s="208" t="s">
        <v>71</v>
      </c>
      <c r="AB55" s="178">
        <v>44511</v>
      </c>
      <c r="AC55" s="178">
        <v>44522</v>
      </c>
      <c r="AD55" s="179" t="s">
        <v>132</v>
      </c>
      <c r="AE55" s="185">
        <v>2.6666666666666665</v>
      </c>
      <c r="AF55" s="185">
        <v>2.6666666666666665</v>
      </c>
      <c r="AG55" s="185">
        <v>2.6666666666666665</v>
      </c>
      <c r="AH55" s="185">
        <v>8</v>
      </c>
      <c r="AI55" s="185">
        <v>8</v>
      </c>
      <c r="AJ55" s="185">
        <v>8</v>
      </c>
      <c r="AK55" s="185">
        <v>8</v>
      </c>
      <c r="AL55" s="185">
        <v>8</v>
      </c>
      <c r="AM55" s="186">
        <f t="shared" si="252"/>
        <v>48</v>
      </c>
      <c r="AN55" s="28">
        <f t="shared" si="361"/>
        <v>31.200000000000003</v>
      </c>
      <c r="AO55" s="28">
        <f t="shared" ref="AO55:AO56" si="420">$AM55*AQ55</f>
        <v>0</v>
      </c>
      <c r="AP55" s="118">
        <f t="shared" si="362"/>
        <v>0.65</v>
      </c>
      <c r="AQ55" s="29">
        <f t="shared" si="380"/>
        <v>0</v>
      </c>
      <c r="AR55" s="43">
        <f t="shared" si="363"/>
        <v>-0.65</v>
      </c>
      <c r="AS55" s="46" t="s">
        <v>115</v>
      </c>
      <c r="AT55" s="30">
        <f t="shared" si="381"/>
        <v>44511</v>
      </c>
      <c r="AU55" s="18"/>
      <c r="AV55" s="47" t="s">
        <v>140</v>
      </c>
      <c r="AW55" s="49" t="s">
        <v>182</v>
      </c>
      <c r="AX55" s="18"/>
      <c r="AY55" s="173"/>
      <c r="AZ55" s="47" t="s">
        <v>140</v>
      </c>
      <c r="BA55" s="172" t="s">
        <v>116</v>
      </c>
      <c r="BB55" s="173"/>
      <c r="BC55" s="173"/>
      <c r="BD55" s="47" t="s">
        <v>140</v>
      </c>
      <c r="BE55" s="172" t="s">
        <v>122</v>
      </c>
      <c r="BF55" s="30"/>
      <c r="BG55" s="173"/>
      <c r="BH55" s="47" t="s">
        <v>140</v>
      </c>
      <c r="BI55" s="172" t="s">
        <v>123</v>
      </c>
      <c r="BJ55" s="173"/>
      <c r="BK55" s="173"/>
      <c r="BL55" s="47" t="s">
        <v>140</v>
      </c>
      <c r="BM55" s="172" t="s">
        <v>185</v>
      </c>
      <c r="BN55" s="30">
        <v>44469</v>
      </c>
      <c r="BO55" s="30">
        <f t="shared" ref="BO55:BO56" si="421">BN55</f>
        <v>44469</v>
      </c>
      <c r="BP55" s="47" t="s">
        <v>140</v>
      </c>
      <c r="BR55" s="5">
        <f t="shared" si="127"/>
        <v>43</v>
      </c>
      <c r="BS55" s="76">
        <f t="shared" si="402"/>
        <v>26.400000000000002</v>
      </c>
      <c r="BT55" s="76">
        <f t="shared" si="402"/>
        <v>26.400000000000002</v>
      </c>
      <c r="BU55" s="76">
        <f t="shared" si="402"/>
        <v>26.400000000000002</v>
      </c>
      <c r="BV55" s="76">
        <f t="shared" si="402"/>
        <v>26.400000000000002</v>
      </c>
      <c r="BW55" s="76">
        <f t="shared" si="402"/>
        <v>26.400000000000002</v>
      </c>
      <c r="BX55" s="76">
        <f t="shared" si="402"/>
        <v>26.400000000000002</v>
      </c>
      <c r="BY55" s="76">
        <f t="shared" si="402"/>
        <v>26.400000000000002</v>
      </c>
      <c r="BZ55" s="76">
        <f t="shared" si="402"/>
        <v>26.400000000000002</v>
      </c>
      <c r="CA55" s="76">
        <f t="shared" si="402"/>
        <v>26.400000000000002</v>
      </c>
      <c r="CB55" s="76">
        <f t="shared" si="402"/>
        <v>26.400000000000002</v>
      </c>
      <c r="CC55" s="76">
        <f t="shared" si="403"/>
        <v>26.400000000000002</v>
      </c>
      <c r="CD55" s="76">
        <f t="shared" si="403"/>
        <v>26.400000000000002</v>
      </c>
      <c r="CE55" s="76">
        <f t="shared" si="403"/>
        <v>26.400000000000002</v>
      </c>
      <c r="CF55" s="76">
        <f t="shared" si="403"/>
        <v>26.400000000000002</v>
      </c>
      <c r="CG55" s="76">
        <f t="shared" si="403"/>
        <v>26.400000000000002</v>
      </c>
      <c r="CH55" s="76">
        <f t="shared" si="403"/>
        <v>26.400000000000002</v>
      </c>
      <c r="CI55" s="76">
        <f t="shared" si="403"/>
        <v>26.400000000000002</v>
      </c>
      <c r="CJ55" s="76">
        <f t="shared" si="403"/>
        <v>33.6</v>
      </c>
      <c r="CK55" s="76">
        <f t="shared" si="403"/>
        <v>33.6</v>
      </c>
      <c r="CL55" s="76">
        <f t="shared" si="403"/>
        <v>33.6</v>
      </c>
      <c r="CM55" s="76">
        <f t="shared" si="404"/>
        <v>33.6</v>
      </c>
      <c r="CN55" s="76">
        <f t="shared" si="404"/>
        <v>33.6</v>
      </c>
      <c r="CO55" s="76">
        <f t="shared" si="404"/>
        <v>33.6</v>
      </c>
      <c r="CP55" s="76">
        <f t="shared" si="404"/>
        <v>43.2</v>
      </c>
      <c r="CQ55" s="76">
        <f t="shared" si="404"/>
        <v>43.2</v>
      </c>
      <c r="CR55" s="76">
        <f t="shared" si="404"/>
        <v>43.2</v>
      </c>
      <c r="CS55" s="76">
        <f t="shared" si="404"/>
        <v>43.2</v>
      </c>
      <c r="CT55" s="76">
        <f t="shared" si="404"/>
        <v>43.2</v>
      </c>
      <c r="CU55" s="76">
        <f t="shared" si="404"/>
        <v>43.2</v>
      </c>
      <c r="CV55" s="76">
        <f t="shared" si="404"/>
        <v>43.2</v>
      </c>
      <c r="CW55" s="76">
        <f t="shared" si="405"/>
        <v>43.2</v>
      </c>
      <c r="CX55" s="76">
        <f t="shared" si="405"/>
        <v>43.2</v>
      </c>
      <c r="CY55" s="76">
        <f t="shared" si="405"/>
        <v>43.2</v>
      </c>
      <c r="CZ55" s="76">
        <f t="shared" si="405"/>
        <v>43.2</v>
      </c>
      <c r="DA55" s="76">
        <f t="shared" si="405"/>
        <v>43.2</v>
      </c>
      <c r="DB55" s="76">
        <f t="shared" si="405"/>
        <v>43.2</v>
      </c>
      <c r="DC55" s="76">
        <f t="shared" si="405"/>
        <v>43.2</v>
      </c>
      <c r="DD55" s="76">
        <f t="shared" si="405"/>
        <v>43.2</v>
      </c>
      <c r="DE55" s="76">
        <f t="shared" si="405"/>
        <v>43.2</v>
      </c>
      <c r="DF55" s="76">
        <f t="shared" si="405"/>
        <v>43.2</v>
      </c>
      <c r="DG55" s="76">
        <f t="shared" si="406"/>
        <v>43.2</v>
      </c>
      <c r="DH55" s="76">
        <f t="shared" si="406"/>
        <v>43.2</v>
      </c>
      <c r="DI55" s="76">
        <f t="shared" si="406"/>
        <v>43.2</v>
      </c>
      <c r="DJ55" s="76">
        <f t="shared" si="406"/>
        <v>43.2</v>
      </c>
      <c r="DK55" s="76">
        <f t="shared" si="406"/>
        <v>43.2</v>
      </c>
      <c r="DL55" s="76">
        <f t="shared" si="406"/>
        <v>43.2</v>
      </c>
      <c r="DM55" s="76">
        <f t="shared" si="406"/>
        <v>43.2</v>
      </c>
      <c r="DN55" s="76">
        <f t="shared" si="406"/>
        <v>43.2</v>
      </c>
      <c r="DO55" s="76">
        <f t="shared" si="406"/>
        <v>43.2</v>
      </c>
      <c r="DP55" s="76">
        <f t="shared" si="406"/>
        <v>43.2</v>
      </c>
      <c r="DQ55" s="76">
        <f t="shared" si="406"/>
        <v>43.2</v>
      </c>
      <c r="DR55" s="76">
        <f t="shared" si="406"/>
        <v>43.2</v>
      </c>
      <c r="DS55" s="79">
        <f t="shared" si="22"/>
        <v>-4.7999999999999972</v>
      </c>
      <c r="DV55" s="76">
        <f t="shared" si="407"/>
        <v>36.000000000000007</v>
      </c>
      <c r="DW55" s="76">
        <f t="shared" si="407"/>
        <v>36.000000000000007</v>
      </c>
      <c r="DX55" s="76">
        <f t="shared" si="407"/>
        <v>36.000000000000007</v>
      </c>
      <c r="DY55" s="76">
        <f t="shared" si="407"/>
        <v>36.000000000000007</v>
      </c>
      <c r="DZ55" s="76">
        <f t="shared" si="407"/>
        <v>36.000000000000007</v>
      </c>
      <c r="EA55" s="76">
        <f t="shared" si="407"/>
        <v>36.000000000000007</v>
      </c>
      <c r="EB55" s="76">
        <f t="shared" si="407"/>
        <v>36.000000000000007</v>
      </c>
      <c r="EC55" s="76">
        <f t="shared" si="407"/>
        <v>36.000000000000007</v>
      </c>
      <c r="ED55" s="76">
        <f t="shared" si="407"/>
        <v>36.000000000000007</v>
      </c>
      <c r="EE55" s="76">
        <f t="shared" si="407"/>
        <v>36.000000000000007</v>
      </c>
      <c r="EF55" s="76">
        <f t="shared" si="408"/>
        <v>36.000000000000007</v>
      </c>
      <c r="EG55" s="76">
        <f t="shared" si="408"/>
        <v>36.000000000000007</v>
      </c>
      <c r="EH55" s="76">
        <f t="shared" si="408"/>
        <v>36.000000000000007</v>
      </c>
      <c r="EI55" s="76">
        <f t="shared" si="408"/>
        <v>36.000000000000007</v>
      </c>
      <c r="EJ55" s="76">
        <f t="shared" si="408"/>
        <v>36.000000000000007</v>
      </c>
      <c r="EK55" s="76">
        <f t="shared" si="408"/>
        <v>36.000000000000007</v>
      </c>
      <c r="EL55" s="76">
        <f t="shared" si="408"/>
        <v>36.000000000000007</v>
      </c>
      <c r="EM55" s="76">
        <f t="shared" si="408"/>
        <v>43.2</v>
      </c>
      <c r="EN55" s="76">
        <f t="shared" si="408"/>
        <v>43.2</v>
      </c>
      <c r="EO55" s="76">
        <f t="shared" si="408"/>
        <v>43.2</v>
      </c>
      <c r="EP55" s="76">
        <f t="shared" si="409"/>
        <v>43.2</v>
      </c>
      <c r="EQ55" s="76">
        <f t="shared" si="409"/>
        <v>43.2</v>
      </c>
      <c r="ER55" s="76">
        <f t="shared" si="409"/>
        <v>43.2</v>
      </c>
      <c r="ES55" s="76">
        <f t="shared" si="409"/>
        <v>43.2</v>
      </c>
      <c r="ET55" s="76">
        <f t="shared" si="409"/>
        <v>43.2</v>
      </c>
      <c r="EU55" s="76">
        <f t="shared" si="409"/>
        <v>43.2</v>
      </c>
      <c r="EV55" s="76">
        <f t="shared" si="409"/>
        <v>43.2</v>
      </c>
      <c r="EW55" s="76">
        <f t="shared" si="409"/>
        <v>43.2</v>
      </c>
      <c r="EX55" s="76">
        <f t="shared" si="409"/>
        <v>43.2</v>
      </c>
      <c r="EY55" s="76">
        <f t="shared" si="409"/>
        <v>43.2</v>
      </c>
      <c r="EZ55" s="76">
        <f t="shared" si="410"/>
        <v>43.2</v>
      </c>
      <c r="FA55" s="76">
        <f t="shared" si="410"/>
        <v>43.2</v>
      </c>
      <c r="FB55" s="76">
        <f t="shared" si="410"/>
        <v>43.2</v>
      </c>
      <c r="FC55" s="76">
        <f t="shared" si="410"/>
        <v>43.2</v>
      </c>
      <c r="FD55" s="76">
        <f t="shared" si="410"/>
        <v>43.2</v>
      </c>
      <c r="FE55" s="76">
        <f t="shared" si="410"/>
        <v>43.2</v>
      </c>
      <c r="FF55" s="76">
        <f t="shared" si="410"/>
        <v>43.2</v>
      </c>
      <c r="FG55" s="76">
        <f t="shared" si="410"/>
        <v>43.2</v>
      </c>
      <c r="FH55" s="76">
        <f t="shared" si="410"/>
        <v>43.2</v>
      </c>
      <c r="FI55" s="76">
        <f t="shared" si="410"/>
        <v>43.2</v>
      </c>
      <c r="FJ55" s="76">
        <f t="shared" si="411"/>
        <v>43.2</v>
      </c>
      <c r="FK55" s="76">
        <f t="shared" si="411"/>
        <v>43.2</v>
      </c>
      <c r="FL55" s="76">
        <f t="shared" si="411"/>
        <v>43.2</v>
      </c>
      <c r="FM55" s="76">
        <f t="shared" si="411"/>
        <v>43.2</v>
      </c>
      <c r="FN55" s="76">
        <f t="shared" si="411"/>
        <v>43.2</v>
      </c>
      <c r="FO55" s="76">
        <f t="shared" si="411"/>
        <v>43.2</v>
      </c>
      <c r="FP55" s="76">
        <f t="shared" si="411"/>
        <v>43.2</v>
      </c>
      <c r="FQ55" s="76">
        <f t="shared" si="411"/>
        <v>43.2</v>
      </c>
      <c r="FR55" s="76">
        <f t="shared" si="411"/>
        <v>43.2</v>
      </c>
      <c r="FS55" s="76">
        <f t="shared" si="411"/>
        <v>43.2</v>
      </c>
      <c r="FT55" s="76">
        <f t="shared" si="411"/>
        <v>43.2</v>
      </c>
      <c r="FU55" s="76">
        <f t="shared" si="411"/>
        <v>43.2</v>
      </c>
      <c r="FV55" s="79">
        <f t="shared" si="73"/>
        <v>-4.7999999999999972</v>
      </c>
      <c r="FX55" s="76">
        <f t="shared" si="412"/>
        <v>0</v>
      </c>
      <c r="FY55" s="76">
        <f t="shared" si="412"/>
        <v>0</v>
      </c>
      <c r="FZ55" s="76">
        <f t="shared" si="412"/>
        <v>0</v>
      </c>
      <c r="GA55" s="76">
        <f t="shared" si="412"/>
        <v>0</v>
      </c>
      <c r="GB55" s="76">
        <f t="shared" si="412"/>
        <v>0</v>
      </c>
      <c r="GC55" s="76">
        <f t="shared" si="412"/>
        <v>0</v>
      </c>
      <c r="GD55" s="76">
        <f t="shared" si="412"/>
        <v>0</v>
      </c>
      <c r="GE55" s="76">
        <f t="shared" si="412"/>
        <v>0</v>
      </c>
      <c r="GF55" s="76">
        <f t="shared" si="412"/>
        <v>0</v>
      </c>
      <c r="GG55" s="76">
        <f t="shared" si="412"/>
        <v>0</v>
      </c>
      <c r="GH55" s="76">
        <f t="shared" si="413"/>
        <v>0</v>
      </c>
      <c r="GI55" s="76">
        <f t="shared" si="413"/>
        <v>0</v>
      </c>
      <c r="GJ55" s="76">
        <f t="shared" si="413"/>
        <v>0</v>
      </c>
      <c r="GK55" s="76">
        <f t="shared" si="413"/>
        <v>0</v>
      </c>
      <c r="GL55" s="76">
        <f t="shared" si="413"/>
        <v>0</v>
      </c>
      <c r="GM55" s="76">
        <f t="shared" si="413"/>
        <v>0</v>
      </c>
      <c r="GN55" s="76">
        <f t="shared" si="413"/>
        <v>0</v>
      </c>
      <c r="GO55" s="76">
        <f t="shared" si="413"/>
        <v>0</v>
      </c>
      <c r="GP55" s="76">
        <f t="shared" si="413"/>
        <v>0</v>
      </c>
      <c r="GQ55" s="76">
        <f t="shared" si="413"/>
        <v>0</v>
      </c>
      <c r="GR55" s="76">
        <f t="shared" si="414"/>
        <v>0</v>
      </c>
      <c r="GS55" s="76">
        <f t="shared" si="414"/>
        <v>0</v>
      </c>
      <c r="GT55" s="76">
        <f t="shared" si="414"/>
        <v>0</v>
      </c>
      <c r="GU55" s="76">
        <f t="shared" si="414"/>
        <v>0</v>
      </c>
      <c r="GV55" s="76">
        <f t="shared" si="414"/>
        <v>0</v>
      </c>
      <c r="GW55" s="76">
        <f t="shared" si="414"/>
        <v>0</v>
      </c>
      <c r="GX55" s="76">
        <f t="shared" si="414"/>
        <v>0</v>
      </c>
      <c r="GY55" s="76">
        <f t="shared" si="414"/>
        <v>0</v>
      </c>
      <c r="GZ55" s="76">
        <f t="shared" si="414"/>
        <v>0</v>
      </c>
      <c r="HA55" s="76">
        <f t="shared" si="414"/>
        <v>0</v>
      </c>
      <c r="HB55" s="76">
        <f t="shared" si="415"/>
        <v>0</v>
      </c>
      <c r="HC55" s="76">
        <f t="shared" si="415"/>
        <v>0</v>
      </c>
      <c r="HD55" s="76">
        <f t="shared" si="415"/>
        <v>0</v>
      </c>
      <c r="HE55" s="76">
        <f t="shared" si="415"/>
        <v>0</v>
      </c>
      <c r="HF55" s="76">
        <f t="shared" si="415"/>
        <v>0</v>
      </c>
      <c r="HG55" s="76">
        <f t="shared" si="415"/>
        <v>0</v>
      </c>
      <c r="HH55" s="76">
        <f t="shared" si="415"/>
        <v>0</v>
      </c>
      <c r="HI55" s="76">
        <f t="shared" si="415"/>
        <v>0</v>
      </c>
      <c r="HJ55" s="76">
        <f t="shared" si="415"/>
        <v>0</v>
      </c>
      <c r="HK55" s="76">
        <f t="shared" si="415"/>
        <v>0</v>
      </c>
      <c r="HL55" s="76">
        <f t="shared" si="416"/>
        <v>0</v>
      </c>
      <c r="HM55" s="76">
        <f t="shared" si="416"/>
        <v>0</v>
      </c>
      <c r="HN55" s="76">
        <f t="shared" si="416"/>
        <v>0</v>
      </c>
      <c r="HO55" s="76">
        <f t="shared" si="416"/>
        <v>0</v>
      </c>
      <c r="HP55" s="76">
        <f t="shared" si="416"/>
        <v>0</v>
      </c>
      <c r="HQ55" s="76">
        <f t="shared" si="416"/>
        <v>0</v>
      </c>
      <c r="HR55" s="76">
        <f t="shared" si="416"/>
        <v>0</v>
      </c>
      <c r="HS55" s="76">
        <f t="shared" si="416"/>
        <v>0</v>
      </c>
      <c r="HT55" s="76">
        <f t="shared" si="416"/>
        <v>0</v>
      </c>
      <c r="HU55" s="76">
        <f t="shared" si="416"/>
        <v>0</v>
      </c>
      <c r="HV55" s="76">
        <f t="shared" si="416"/>
        <v>0</v>
      </c>
      <c r="HW55" s="76">
        <f t="shared" si="416"/>
        <v>0</v>
      </c>
      <c r="HX55" s="79">
        <f t="shared" si="124"/>
        <v>0</v>
      </c>
    </row>
    <row r="56" spans="1:232" ht="30" outlineLevel="1">
      <c r="A56" s="39" t="str">
        <f t="shared" si="417"/>
        <v/>
      </c>
      <c r="B56" s="199"/>
      <c r="C56" s="42"/>
      <c r="D56" s="204"/>
      <c r="E56" s="204"/>
      <c r="F56" s="204"/>
      <c r="G56" s="204"/>
      <c r="H56" s="204"/>
      <c r="I56" s="32"/>
      <c r="J56" s="32"/>
      <c r="K56" s="32"/>
      <c r="L56" s="32"/>
      <c r="M56" s="175" t="s">
        <v>254</v>
      </c>
      <c r="N56" s="32"/>
      <c r="O56" s="32"/>
      <c r="P56" s="32"/>
      <c r="Q56" s="32"/>
      <c r="R56" s="32"/>
      <c r="S56" s="32"/>
      <c r="T56" s="32"/>
      <c r="U56" s="32"/>
      <c r="V56" s="32" t="s">
        <v>27</v>
      </c>
      <c r="W56" s="32"/>
      <c r="X56" s="32"/>
      <c r="Y56" s="32"/>
      <c r="Z56" s="174"/>
      <c r="AA56" s="208" t="s">
        <v>70</v>
      </c>
      <c r="AB56" s="178">
        <v>44526</v>
      </c>
      <c r="AC56" s="178">
        <v>44533</v>
      </c>
      <c r="AD56" s="179" t="s">
        <v>132</v>
      </c>
      <c r="AE56" s="185">
        <v>0.88888888888888884</v>
      </c>
      <c r="AF56" s="185">
        <v>0.88888888888888884</v>
      </c>
      <c r="AG56" s="185">
        <v>0.88888888888888884</v>
      </c>
      <c r="AH56" s="185">
        <v>2.6666666666666665</v>
      </c>
      <c r="AI56" s="185">
        <v>2.6666666666666665</v>
      </c>
      <c r="AJ56" s="185">
        <v>2.6666666666666665</v>
      </c>
      <c r="AK56" s="185">
        <v>2.6666666666666665</v>
      </c>
      <c r="AL56" s="185">
        <v>2.6666666666666665</v>
      </c>
      <c r="AM56" s="186">
        <f t="shared" si="252"/>
        <v>15.999999999999998</v>
      </c>
      <c r="AN56" s="28">
        <f t="shared" si="361"/>
        <v>10.399999999999999</v>
      </c>
      <c r="AO56" s="28">
        <f t="shared" si="420"/>
        <v>0</v>
      </c>
      <c r="AP56" s="118">
        <f t="shared" si="362"/>
        <v>0.65</v>
      </c>
      <c r="AQ56" s="29">
        <f t="shared" si="380"/>
        <v>0</v>
      </c>
      <c r="AR56" s="43">
        <f t="shared" si="363"/>
        <v>-0.65</v>
      </c>
      <c r="AS56" s="46" t="s">
        <v>115</v>
      </c>
      <c r="AT56" s="30">
        <f t="shared" si="381"/>
        <v>44526</v>
      </c>
      <c r="AU56" s="18"/>
      <c r="AV56" s="47" t="s">
        <v>140</v>
      </c>
      <c r="AW56" s="49" t="s">
        <v>182</v>
      </c>
      <c r="AX56" s="18"/>
      <c r="AY56" s="173"/>
      <c r="AZ56" s="47" t="s">
        <v>140</v>
      </c>
      <c r="BA56" s="172" t="s">
        <v>116</v>
      </c>
      <c r="BB56" s="173"/>
      <c r="BC56" s="173"/>
      <c r="BD56" s="47" t="s">
        <v>140</v>
      </c>
      <c r="BE56" s="172" t="s">
        <v>122</v>
      </c>
      <c r="BF56" s="30"/>
      <c r="BG56" s="173"/>
      <c r="BH56" s="47" t="s">
        <v>140</v>
      </c>
      <c r="BI56" s="172" t="s">
        <v>123</v>
      </c>
      <c r="BJ56" s="173"/>
      <c r="BK56" s="173"/>
      <c r="BL56" s="47" t="s">
        <v>140</v>
      </c>
      <c r="BM56" s="172" t="s">
        <v>185</v>
      </c>
      <c r="BN56" s="30">
        <v>44469</v>
      </c>
      <c r="BO56" s="30">
        <f t="shared" si="421"/>
        <v>44469</v>
      </c>
      <c r="BP56" s="47" t="s">
        <v>140</v>
      </c>
      <c r="BR56" s="5">
        <f t="shared" si="127"/>
        <v>44</v>
      </c>
      <c r="BS56" s="76">
        <f t="shared" si="402"/>
        <v>8.7999999999999989</v>
      </c>
      <c r="BT56" s="76">
        <f t="shared" si="402"/>
        <v>8.7999999999999989</v>
      </c>
      <c r="BU56" s="76">
        <f t="shared" si="402"/>
        <v>8.7999999999999989</v>
      </c>
      <c r="BV56" s="76">
        <f t="shared" si="402"/>
        <v>8.7999999999999989</v>
      </c>
      <c r="BW56" s="76">
        <f t="shared" si="402"/>
        <v>8.7999999999999989</v>
      </c>
      <c r="BX56" s="76">
        <f t="shared" si="402"/>
        <v>8.7999999999999989</v>
      </c>
      <c r="BY56" s="76">
        <f t="shared" si="402"/>
        <v>8.7999999999999989</v>
      </c>
      <c r="BZ56" s="76">
        <f t="shared" si="402"/>
        <v>8.7999999999999989</v>
      </c>
      <c r="CA56" s="76">
        <f t="shared" si="402"/>
        <v>8.7999999999999989</v>
      </c>
      <c r="CB56" s="76">
        <f t="shared" si="402"/>
        <v>8.7999999999999989</v>
      </c>
      <c r="CC56" s="76">
        <f t="shared" si="403"/>
        <v>8.7999999999999989</v>
      </c>
      <c r="CD56" s="76">
        <f t="shared" si="403"/>
        <v>8.7999999999999989</v>
      </c>
      <c r="CE56" s="76">
        <f t="shared" si="403"/>
        <v>8.7999999999999989</v>
      </c>
      <c r="CF56" s="76">
        <f t="shared" si="403"/>
        <v>8.7999999999999989</v>
      </c>
      <c r="CG56" s="76">
        <f t="shared" si="403"/>
        <v>8.7999999999999989</v>
      </c>
      <c r="CH56" s="76">
        <f t="shared" si="403"/>
        <v>8.7999999999999989</v>
      </c>
      <c r="CI56" s="76">
        <f t="shared" si="403"/>
        <v>8.7999999999999989</v>
      </c>
      <c r="CJ56" s="76">
        <f t="shared" si="403"/>
        <v>11.2</v>
      </c>
      <c r="CK56" s="76">
        <f t="shared" si="403"/>
        <v>11.2</v>
      </c>
      <c r="CL56" s="76">
        <f t="shared" si="403"/>
        <v>11.2</v>
      </c>
      <c r="CM56" s="76">
        <f t="shared" si="404"/>
        <v>11.2</v>
      </c>
      <c r="CN56" s="76">
        <f t="shared" si="404"/>
        <v>11.2</v>
      </c>
      <c r="CO56" s="76">
        <f t="shared" si="404"/>
        <v>11.2</v>
      </c>
      <c r="CP56" s="76">
        <f t="shared" si="404"/>
        <v>11.2</v>
      </c>
      <c r="CQ56" s="76">
        <f t="shared" si="404"/>
        <v>11.2</v>
      </c>
      <c r="CR56" s="76">
        <f t="shared" si="404"/>
        <v>14.4</v>
      </c>
      <c r="CS56" s="76">
        <f t="shared" si="404"/>
        <v>14.4</v>
      </c>
      <c r="CT56" s="76">
        <f t="shared" si="404"/>
        <v>14.4</v>
      </c>
      <c r="CU56" s="76">
        <f t="shared" si="404"/>
        <v>14.4</v>
      </c>
      <c r="CV56" s="76">
        <f t="shared" si="404"/>
        <v>14.4</v>
      </c>
      <c r="CW56" s="76">
        <f t="shared" si="405"/>
        <v>14.4</v>
      </c>
      <c r="CX56" s="76">
        <f t="shared" si="405"/>
        <v>14.4</v>
      </c>
      <c r="CY56" s="76">
        <f t="shared" si="405"/>
        <v>14.4</v>
      </c>
      <c r="CZ56" s="76">
        <f t="shared" si="405"/>
        <v>14.4</v>
      </c>
      <c r="DA56" s="76">
        <f t="shared" si="405"/>
        <v>14.4</v>
      </c>
      <c r="DB56" s="76">
        <f t="shared" si="405"/>
        <v>14.4</v>
      </c>
      <c r="DC56" s="76">
        <f t="shared" si="405"/>
        <v>14.4</v>
      </c>
      <c r="DD56" s="76">
        <f t="shared" si="405"/>
        <v>14.4</v>
      </c>
      <c r="DE56" s="76">
        <f t="shared" si="405"/>
        <v>14.4</v>
      </c>
      <c r="DF56" s="76">
        <f t="shared" si="405"/>
        <v>14.4</v>
      </c>
      <c r="DG56" s="76">
        <f t="shared" si="406"/>
        <v>14.4</v>
      </c>
      <c r="DH56" s="76">
        <f t="shared" si="406"/>
        <v>14.4</v>
      </c>
      <c r="DI56" s="76">
        <f t="shared" si="406"/>
        <v>14.4</v>
      </c>
      <c r="DJ56" s="76">
        <f t="shared" si="406"/>
        <v>14.4</v>
      </c>
      <c r="DK56" s="76">
        <f t="shared" si="406"/>
        <v>14.4</v>
      </c>
      <c r="DL56" s="76">
        <f t="shared" si="406"/>
        <v>14.4</v>
      </c>
      <c r="DM56" s="76">
        <f t="shared" si="406"/>
        <v>14.4</v>
      </c>
      <c r="DN56" s="76">
        <f t="shared" si="406"/>
        <v>14.4</v>
      </c>
      <c r="DO56" s="76">
        <f t="shared" si="406"/>
        <v>14.4</v>
      </c>
      <c r="DP56" s="76">
        <f t="shared" si="406"/>
        <v>14.4</v>
      </c>
      <c r="DQ56" s="76">
        <f t="shared" si="406"/>
        <v>14.4</v>
      </c>
      <c r="DR56" s="76">
        <f t="shared" si="406"/>
        <v>14.4</v>
      </c>
      <c r="DS56" s="79">
        <f t="shared" si="22"/>
        <v>-1.5999999999999979</v>
      </c>
      <c r="DV56" s="76">
        <f t="shared" si="407"/>
        <v>12</v>
      </c>
      <c r="DW56" s="76">
        <f t="shared" si="407"/>
        <v>12</v>
      </c>
      <c r="DX56" s="76">
        <f t="shared" si="407"/>
        <v>12</v>
      </c>
      <c r="DY56" s="76">
        <f t="shared" si="407"/>
        <v>12</v>
      </c>
      <c r="DZ56" s="76">
        <f t="shared" si="407"/>
        <v>12</v>
      </c>
      <c r="EA56" s="76">
        <f t="shared" si="407"/>
        <v>12</v>
      </c>
      <c r="EB56" s="76">
        <f t="shared" si="407"/>
        <v>12</v>
      </c>
      <c r="EC56" s="76">
        <f t="shared" si="407"/>
        <v>12</v>
      </c>
      <c r="ED56" s="76">
        <f t="shared" si="407"/>
        <v>12</v>
      </c>
      <c r="EE56" s="76">
        <f t="shared" si="407"/>
        <v>12</v>
      </c>
      <c r="EF56" s="76">
        <f t="shared" si="408"/>
        <v>12</v>
      </c>
      <c r="EG56" s="76">
        <f t="shared" si="408"/>
        <v>12</v>
      </c>
      <c r="EH56" s="76">
        <f t="shared" si="408"/>
        <v>12</v>
      </c>
      <c r="EI56" s="76">
        <f t="shared" si="408"/>
        <v>12</v>
      </c>
      <c r="EJ56" s="76">
        <f t="shared" si="408"/>
        <v>12</v>
      </c>
      <c r="EK56" s="76">
        <f t="shared" si="408"/>
        <v>12</v>
      </c>
      <c r="EL56" s="76">
        <f t="shared" si="408"/>
        <v>12</v>
      </c>
      <c r="EM56" s="76">
        <f t="shared" si="408"/>
        <v>14.4</v>
      </c>
      <c r="EN56" s="76">
        <f t="shared" si="408"/>
        <v>14.4</v>
      </c>
      <c r="EO56" s="76">
        <f t="shared" si="408"/>
        <v>14.4</v>
      </c>
      <c r="EP56" s="76">
        <f t="shared" si="409"/>
        <v>14.4</v>
      </c>
      <c r="EQ56" s="76">
        <f t="shared" si="409"/>
        <v>14.4</v>
      </c>
      <c r="ER56" s="76">
        <f t="shared" si="409"/>
        <v>14.4</v>
      </c>
      <c r="ES56" s="76">
        <f t="shared" si="409"/>
        <v>14.4</v>
      </c>
      <c r="ET56" s="76">
        <f t="shared" si="409"/>
        <v>14.4</v>
      </c>
      <c r="EU56" s="76">
        <f t="shared" si="409"/>
        <v>14.4</v>
      </c>
      <c r="EV56" s="76">
        <f t="shared" si="409"/>
        <v>14.4</v>
      </c>
      <c r="EW56" s="76">
        <f t="shared" si="409"/>
        <v>14.4</v>
      </c>
      <c r="EX56" s="76">
        <f t="shared" si="409"/>
        <v>14.4</v>
      </c>
      <c r="EY56" s="76">
        <f t="shared" si="409"/>
        <v>14.4</v>
      </c>
      <c r="EZ56" s="76">
        <f t="shared" si="410"/>
        <v>14.4</v>
      </c>
      <c r="FA56" s="76">
        <f t="shared" si="410"/>
        <v>14.4</v>
      </c>
      <c r="FB56" s="76">
        <f t="shared" si="410"/>
        <v>14.4</v>
      </c>
      <c r="FC56" s="76">
        <f t="shared" si="410"/>
        <v>14.4</v>
      </c>
      <c r="FD56" s="76">
        <f t="shared" si="410"/>
        <v>14.4</v>
      </c>
      <c r="FE56" s="76">
        <f t="shared" si="410"/>
        <v>14.4</v>
      </c>
      <c r="FF56" s="76">
        <f t="shared" si="410"/>
        <v>14.4</v>
      </c>
      <c r="FG56" s="76">
        <f t="shared" si="410"/>
        <v>14.4</v>
      </c>
      <c r="FH56" s="76">
        <f t="shared" si="410"/>
        <v>14.4</v>
      </c>
      <c r="FI56" s="76">
        <f t="shared" si="410"/>
        <v>14.4</v>
      </c>
      <c r="FJ56" s="76">
        <f t="shared" si="411"/>
        <v>14.4</v>
      </c>
      <c r="FK56" s="76">
        <f t="shared" si="411"/>
        <v>14.4</v>
      </c>
      <c r="FL56" s="76">
        <f t="shared" si="411"/>
        <v>14.4</v>
      </c>
      <c r="FM56" s="76">
        <f t="shared" si="411"/>
        <v>14.4</v>
      </c>
      <c r="FN56" s="76">
        <f t="shared" si="411"/>
        <v>14.4</v>
      </c>
      <c r="FO56" s="76">
        <f t="shared" si="411"/>
        <v>14.4</v>
      </c>
      <c r="FP56" s="76">
        <f t="shared" si="411"/>
        <v>14.4</v>
      </c>
      <c r="FQ56" s="76">
        <f t="shared" si="411"/>
        <v>14.4</v>
      </c>
      <c r="FR56" s="76">
        <f t="shared" si="411"/>
        <v>14.4</v>
      </c>
      <c r="FS56" s="76">
        <f t="shared" si="411"/>
        <v>14.4</v>
      </c>
      <c r="FT56" s="76">
        <f t="shared" si="411"/>
        <v>14.4</v>
      </c>
      <c r="FU56" s="76">
        <f t="shared" si="411"/>
        <v>14.4</v>
      </c>
      <c r="FV56" s="79">
        <f t="shared" si="73"/>
        <v>-1.5999999999999979</v>
      </c>
      <c r="FX56" s="76">
        <f t="shared" si="412"/>
        <v>0</v>
      </c>
      <c r="FY56" s="76">
        <f t="shared" si="412"/>
        <v>0</v>
      </c>
      <c r="FZ56" s="76">
        <f t="shared" si="412"/>
        <v>0</v>
      </c>
      <c r="GA56" s="76">
        <f t="shared" si="412"/>
        <v>0</v>
      </c>
      <c r="GB56" s="76">
        <f t="shared" si="412"/>
        <v>0</v>
      </c>
      <c r="GC56" s="76">
        <f t="shared" si="412"/>
        <v>0</v>
      </c>
      <c r="GD56" s="76">
        <f t="shared" si="412"/>
        <v>0</v>
      </c>
      <c r="GE56" s="76">
        <f t="shared" si="412"/>
        <v>0</v>
      </c>
      <c r="GF56" s="76">
        <f t="shared" si="412"/>
        <v>0</v>
      </c>
      <c r="GG56" s="76">
        <f t="shared" si="412"/>
        <v>0</v>
      </c>
      <c r="GH56" s="76">
        <f t="shared" si="413"/>
        <v>0</v>
      </c>
      <c r="GI56" s="76">
        <f t="shared" si="413"/>
        <v>0</v>
      </c>
      <c r="GJ56" s="76">
        <f t="shared" si="413"/>
        <v>0</v>
      </c>
      <c r="GK56" s="76">
        <f t="shared" si="413"/>
        <v>0</v>
      </c>
      <c r="GL56" s="76">
        <f t="shared" si="413"/>
        <v>0</v>
      </c>
      <c r="GM56" s="76">
        <f t="shared" si="413"/>
        <v>0</v>
      </c>
      <c r="GN56" s="76">
        <f t="shared" si="413"/>
        <v>0</v>
      </c>
      <c r="GO56" s="76">
        <f t="shared" si="413"/>
        <v>0</v>
      </c>
      <c r="GP56" s="76">
        <f t="shared" si="413"/>
        <v>0</v>
      </c>
      <c r="GQ56" s="76">
        <f t="shared" si="413"/>
        <v>0</v>
      </c>
      <c r="GR56" s="76">
        <f t="shared" si="414"/>
        <v>0</v>
      </c>
      <c r="GS56" s="76">
        <f t="shared" si="414"/>
        <v>0</v>
      </c>
      <c r="GT56" s="76">
        <f t="shared" si="414"/>
        <v>0</v>
      </c>
      <c r="GU56" s="76">
        <f t="shared" si="414"/>
        <v>0</v>
      </c>
      <c r="GV56" s="76">
        <f t="shared" si="414"/>
        <v>0</v>
      </c>
      <c r="GW56" s="76">
        <f t="shared" si="414"/>
        <v>0</v>
      </c>
      <c r="GX56" s="76">
        <f t="shared" si="414"/>
        <v>0</v>
      </c>
      <c r="GY56" s="76">
        <f t="shared" si="414"/>
        <v>0</v>
      </c>
      <c r="GZ56" s="76">
        <f t="shared" si="414"/>
        <v>0</v>
      </c>
      <c r="HA56" s="76">
        <f t="shared" si="414"/>
        <v>0</v>
      </c>
      <c r="HB56" s="76">
        <f t="shared" si="415"/>
        <v>0</v>
      </c>
      <c r="HC56" s="76">
        <f t="shared" si="415"/>
        <v>0</v>
      </c>
      <c r="HD56" s="76">
        <f t="shared" si="415"/>
        <v>0</v>
      </c>
      <c r="HE56" s="76">
        <f t="shared" si="415"/>
        <v>0</v>
      </c>
      <c r="HF56" s="76">
        <f t="shared" si="415"/>
        <v>0</v>
      </c>
      <c r="HG56" s="76">
        <f t="shared" si="415"/>
        <v>0</v>
      </c>
      <c r="HH56" s="76">
        <f t="shared" si="415"/>
        <v>0</v>
      </c>
      <c r="HI56" s="76">
        <f t="shared" si="415"/>
        <v>0</v>
      </c>
      <c r="HJ56" s="76">
        <f t="shared" si="415"/>
        <v>0</v>
      </c>
      <c r="HK56" s="76">
        <f t="shared" si="415"/>
        <v>0</v>
      </c>
      <c r="HL56" s="76">
        <f t="shared" si="416"/>
        <v>0</v>
      </c>
      <c r="HM56" s="76">
        <f t="shared" si="416"/>
        <v>0</v>
      </c>
      <c r="HN56" s="76">
        <f t="shared" si="416"/>
        <v>0</v>
      </c>
      <c r="HO56" s="76">
        <f t="shared" si="416"/>
        <v>0</v>
      </c>
      <c r="HP56" s="76">
        <f t="shared" si="416"/>
        <v>0</v>
      </c>
      <c r="HQ56" s="76">
        <f t="shared" si="416"/>
        <v>0</v>
      </c>
      <c r="HR56" s="76">
        <f t="shared" si="416"/>
        <v>0</v>
      </c>
      <c r="HS56" s="76">
        <f t="shared" si="416"/>
        <v>0</v>
      </c>
      <c r="HT56" s="76">
        <f t="shared" si="416"/>
        <v>0</v>
      </c>
      <c r="HU56" s="76">
        <f t="shared" si="416"/>
        <v>0</v>
      </c>
      <c r="HV56" s="76">
        <f t="shared" si="416"/>
        <v>0</v>
      </c>
      <c r="HW56" s="76">
        <f t="shared" si="416"/>
        <v>0</v>
      </c>
      <c r="HX56" s="79">
        <f t="shared" si="124"/>
        <v>0</v>
      </c>
    </row>
    <row r="59" spans="1:232" ht="21">
      <c r="I59" s="160" t="s">
        <v>163</v>
      </c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60"/>
    </row>
    <row r="60" spans="1:232" ht="21"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61"/>
      <c r="Y60" s="161"/>
    </row>
    <row r="61" spans="1:232" ht="27.75" customHeight="1">
      <c r="I61" s="162" t="s">
        <v>164</v>
      </c>
      <c r="J61" s="162"/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2"/>
      <c r="W61" s="162"/>
      <c r="X61" s="162"/>
      <c r="Y61" s="162"/>
    </row>
    <row r="62" spans="1:232" ht="21"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</row>
    <row r="63" spans="1:232" ht="30" customHeight="1">
      <c r="I63" s="162" t="s">
        <v>165</v>
      </c>
      <c r="J63" s="162"/>
      <c r="K63" s="162"/>
      <c r="L63" s="162"/>
      <c r="M63" s="162"/>
      <c r="N63" s="162"/>
      <c r="O63" s="162"/>
      <c r="P63" s="162"/>
      <c r="Q63" s="162"/>
      <c r="R63" s="162"/>
      <c r="S63" s="162"/>
      <c r="T63" s="162"/>
      <c r="U63" s="162"/>
      <c r="V63" s="162"/>
      <c r="W63" s="162"/>
      <c r="X63" s="162"/>
      <c r="Y63" s="162"/>
    </row>
  </sheetData>
  <autoFilter ref="A10:BP56"/>
  <mergeCells count="397">
    <mergeCell ref="C2:D2"/>
    <mergeCell ref="AA3:AB3"/>
    <mergeCell ref="AC3:AD3"/>
    <mergeCell ref="AE3:AF3"/>
    <mergeCell ref="AG3:AH3"/>
    <mergeCell ref="O10:O11"/>
    <mergeCell ref="P10:P11"/>
    <mergeCell ref="Q10:Q11"/>
    <mergeCell ref="R10:R11"/>
    <mergeCell ref="S10:S11"/>
    <mergeCell ref="T10:T11"/>
    <mergeCell ref="U10:U11"/>
    <mergeCell ref="V10:V11"/>
    <mergeCell ref="W10:W11"/>
    <mergeCell ref="D10:D11"/>
    <mergeCell ref="E10:E11"/>
    <mergeCell ref="F10:F11"/>
    <mergeCell ref="G10:G11"/>
    <mergeCell ref="H10:H11"/>
    <mergeCell ref="K10:K11"/>
    <mergeCell ref="L10:L11"/>
    <mergeCell ref="C10:C11"/>
    <mergeCell ref="I10:I11"/>
    <mergeCell ref="Z10:Z11"/>
    <mergeCell ref="BE8:BH8"/>
    <mergeCell ref="BM8:BP8"/>
    <mergeCell ref="BS7:BS10"/>
    <mergeCell ref="BI8:BL8"/>
    <mergeCell ref="BL3:BP3"/>
    <mergeCell ref="AZ10:AZ11"/>
    <mergeCell ref="BA10:BA11"/>
    <mergeCell ref="BB10:BB11"/>
    <mergeCell ref="BC10:BC11"/>
    <mergeCell ref="BD10:BD11"/>
    <mergeCell ref="BE10:BE11"/>
    <mergeCell ref="BF10:BF11"/>
    <mergeCell ref="BG10:BG11"/>
    <mergeCell ref="BH10:BH11"/>
    <mergeCell ref="BI10:BI11"/>
    <mergeCell ref="BJ10:BJ11"/>
    <mergeCell ref="BK10:BK11"/>
    <mergeCell ref="AW8:AZ8"/>
    <mergeCell ref="BA8:BD8"/>
    <mergeCell ref="AA10:AA11"/>
    <mergeCell ref="AC10:AC11"/>
    <mergeCell ref="AD10:AD11"/>
    <mergeCell ref="AN10:AN11"/>
    <mergeCell ref="AO10:AO11"/>
    <mergeCell ref="AB10:AB11"/>
    <mergeCell ref="M10:M11"/>
    <mergeCell ref="N10:N11"/>
    <mergeCell ref="X10:X11"/>
    <mergeCell ref="Y10:Y11"/>
    <mergeCell ref="AP10:AP11"/>
    <mergeCell ref="AK3:AL3"/>
    <mergeCell ref="AS10:AS11"/>
    <mergeCell ref="AT10:AT11"/>
    <mergeCell ref="AU10:AU11"/>
    <mergeCell ref="AV10:AV11"/>
    <mergeCell ref="AW10:AW11"/>
    <mergeCell ref="AX10:AX11"/>
    <mergeCell ref="AY10:AY11"/>
    <mergeCell ref="AE10:AM10"/>
    <mergeCell ref="AQ10:AQ11"/>
    <mergeCell ref="AR10:AR11"/>
    <mergeCell ref="AS8:AV8"/>
    <mergeCell ref="AI3:AJ3"/>
    <mergeCell ref="BU5:BU6"/>
    <mergeCell ref="BU7:BU10"/>
    <mergeCell ref="BV5:BV6"/>
    <mergeCell ref="BW5:BW6"/>
    <mergeCell ref="BX5:BX6"/>
    <mergeCell ref="BS5:BS6"/>
    <mergeCell ref="BR5:BR6"/>
    <mergeCell ref="BR7:BR10"/>
    <mergeCell ref="BT5:BT6"/>
    <mergeCell ref="BT7:BT10"/>
    <mergeCell ref="CL5:CL6"/>
    <mergeCell ref="CM5:CM6"/>
    <mergeCell ref="CD5:CD6"/>
    <mergeCell ref="CE5:CE6"/>
    <mergeCell ref="CF5:CF6"/>
    <mergeCell ref="CG5:CG6"/>
    <mergeCell ref="CH5:CH6"/>
    <mergeCell ref="BY5:BY6"/>
    <mergeCell ref="BZ5:BZ6"/>
    <mergeCell ref="CA5:CA6"/>
    <mergeCell ref="CB5:CB6"/>
    <mergeCell ref="CC5:CC6"/>
    <mergeCell ref="CS5:CS6"/>
    <mergeCell ref="CT5:CT6"/>
    <mergeCell ref="BV7:BV10"/>
    <mergeCell ref="BW7:BW10"/>
    <mergeCell ref="BX7:BX10"/>
    <mergeCell ref="BY7:BY10"/>
    <mergeCell ref="BZ7:BZ10"/>
    <mergeCell ref="CA7:CA10"/>
    <mergeCell ref="CB7:CB10"/>
    <mergeCell ref="CC7:CC10"/>
    <mergeCell ref="CD7:CD10"/>
    <mergeCell ref="CE7:CE10"/>
    <mergeCell ref="CF7:CF10"/>
    <mergeCell ref="CG7:CG10"/>
    <mergeCell ref="CH7:CH10"/>
    <mergeCell ref="CI7:CI10"/>
    <mergeCell ref="CN5:CN6"/>
    <mergeCell ref="CO5:CO6"/>
    <mergeCell ref="CP5:CP6"/>
    <mergeCell ref="CQ5:CQ6"/>
    <mergeCell ref="CR5:CR6"/>
    <mergeCell ref="CI5:CI6"/>
    <mergeCell ref="CJ5:CJ6"/>
    <mergeCell ref="CK5:CK6"/>
    <mergeCell ref="CO7:CO10"/>
    <mergeCell ref="CP7:CP10"/>
    <mergeCell ref="CQ7:CQ10"/>
    <mergeCell ref="CR7:CR10"/>
    <mergeCell ref="CS7:CS10"/>
    <mergeCell ref="CJ7:CJ10"/>
    <mergeCell ref="CK7:CK10"/>
    <mergeCell ref="CL7:CL10"/>
    <mergeCell ref="CM7:CM10"/>
    <mergeCell ref="CN7:CN10"/>
    <mergeCell ref="CT7:CT10"/>
    <mergeCell ref="CU5:CU6"/>
    <mergeCell ref="CV5:CV6"/>
    <mergeCell ref="CW5:CW6"/>
    <mergeCell ref="CX5:CX6"/>
    <mergeCell ref="CU7:CU10"/>
    <mergeCell ref="CV7:CV10"/>
    <mergeCell ref="CW7:CW10"/>
    <mergeCell ref="CX7:CX10"/>
    <mergeCell ref="DR5:DR6"/>
    <mergeCell ref="DI5:DI6"/>
    <mergeCell ref="DJ5:DJ6"/>
    <mergeCell ref="DK5:DK6"/>
    <mergeCell ref="DL5:DL6"/>
    <mergeCell ref="DM5:DM6"/>
    <mergeCell ref="DD5:DD6"/>
    <mergeCell ref="DE5:DE6"/>
    <mergeCell ref="DF5:DF6"/>
    <mergeCell ref="DG5:DG6"/>
    <mergeCell ref="DH5:DH6"/>
    <mergeCell ref="CY7:CY10"/>
    <mergeCell ref="CZ7:CZ10"/>
    <mergeCell ref="DA7:DA10"/>
    <mergeCell ref="DB7:DB10"/>
    <mergeCell ref="DC7:DC10"/>
    <mergeCell ref="DN5:DN6"/>
    <mergeCell ref="DO5:DO6"/>
    <mergeCell ref="DP5:DP6"/>
    <mergeCell ref="DQ5:DQ6"/>
    <mergeCell ref="CY5:CY6"/>
    <mergeCell ref="CZ5:CZ6"/>
    <mergeCell ref="DA5:DA6"/>
    <mergeCell ref="DB5:DB6"/>
    <mergeCell ref="DC5:DC6"/>
    <mergeCell ref="DQ7:DQ10"/>
    <mergeCell ref="DR7:DR10"/>
    <mergeCell ref="DI7:DI10"/>
    <mergeCell ref="DJ7:DJ10"/>
    <mergeCell ref="DK7:DK10"/>
    <mergeCell ref="DL7:DL10"/>
    <mergeCell ref="DM7:DM10"/>
    <mergeCell ref="DD7:DD10"/>
    <mergeCell ref="DE7:DE10"/>
    <mergeCell ref="DF7:DF10"/>
    <mergeCell ref="DG7:DG10"/>
    <mergeCell ref="DH7:DH10"/>
    <mergeCell ref="EG5:EG6"/>
    <mergeCell ref="EH5:EH6"/>
    <mergeCell ref="EI5:EI6"/>
    <mergeCell ref="EJ5:EJ6"/>
    <mergeCell ref="EK5:EK6"/>
    <mergeCell ref="DT5:DT6"/>
    <mergeCell ref="DT7:DT10"/>
    <mergeCell ref="BR4:DR4"/>
    <mergeCell ref="DU4:FU4"/>
    <mergeCell ref="DU5:DU6"/>
    <mergeCell ref="DV5:DV6"/>
    <mergeCell ref="DW5:DW6"/>
    <mergeCell ref="DX5:DX6"/>
    <mergeCell ref="DY5:DY6"/>
    <mergeCell ref="DZ5:DZ6"/>
    <mergeCell ref="EA5:EA6"/>
    <mergeCell ref="EB5:EB6"/>
    <mergeCell ref="EC5:EC6"/>
    <mergeCell ref="ED5:ED6"/>
    <mergeCell ref="EE5:EE6"/>
    <mergeCell ref="EF5:EF6"/>
    <mergeCell ref="DN7:DN10"/>
    <mergeCell ref="DO7:DO10"/>
    <mergeCell ref="DP7:DP10"/>
    <mergeCell ref="EQ5:EQ6"/>
    <mergeCell ref="ER5:ER6"/>
    <mergeCell ref="ES5:ES6"/>
    <mergeCell ref="ET5:ET6"/>
    <mergeCell ref="EU5:EU6"/>
    <mergeCell ref="EL5:EL6"/>
    <mergeCell ref="EM5:EM6"/>
    <mergeCell ref="EN5:EN6"/>
    <mergeCell ref="EO5:EO6"/>
    <mergeCell ref="EP5:EP6"/>
    <mergeCell ref="FA5:FA6"/>
    <mergeCell ref="FB5:FB6"/>
    <mergeCell ref="FC5:FC6"/>
    <mergeCell ref="FD5:FD6"/>
    <mergeCell ref="FE5:FE6"/>
    <mergeCell ref="EV5:EV6"/>
    <mergeCell ref="EW5:EW6"/>
    <mergeCell ref="EX5:EX6"/>
    <mergeCell ref="EY5:EY6"/>
    <mergeCell ref="EZ5:EZ6"/>
    <mergeCell ref="FK5:FK6"/>
    <mergeCell ref="FL5:FL6"/>
    <mergeCell ref="FM5:FM6"/>
    <mergeCell ref="FN5:FN6"/>
    <mergeCell ref="FO5:FO6"/>
    <mergeCell ref="FF5:FF6"/>
    <mergeCell ref="FG5:FG6"/>
    <mergeCell ref="FH5:FH6"/>
    <mergeCell ref="FI5:FI6"/>
    <mergeCell ref="FJ5:FJ6"/>
    <mergeCell ref="EJ7:EJ10"/>
    <mergeCell ref="EK7:EK10"/>
    <mergeCell ref="EL7:EL10"/>
    <mergeCell ref="EM7:EM10"/>
    <mergeCell ref="EN7:EN10"/>
    <mergeCell ref="FU5:FU6"/>
    <mergeCell ref="DU7:DU10"/>
    <mergeCell ref="DV7:DV10"/>
    <mergeCell ref="DW7:DW10"/>
    <mergeCell ref="DX7:DX10"/>
    <mergeCell ref="DY7:DY10"/>
    <mergeCell ref="DZ7:DZ10"/>
    <mergeCell ref="EA7:EA10"/>
    <mergeCell ref="EB7:EB10"/>
    <mergeCell ref="EC7:EC10"/>
    <mergeCell ref="ED7:ED10"/>
    <mergeCell ref="EE7:EE10"/>
    <mergeCell ref="EF7:EF10"/>
    <mergeCell ref="EG7:EG10"/>
    <mergeCell ref="EH7:EH10"/>
    <mergeCell ref="EI7:EI10"/>
    <mergeCell ref="FP5:FP6"/>
    <mergeCell ref="FQ5:FQ6"/>
    <mergeCell ref="FR5:FR6"/>
    <mergeCell ref="ET7:ET10"/>
    <mergeCell ref="EU7:EU10"/>
    <mergeCell ref="EV7:EV10"/>
    <mergeCell ref="EW7:EW10"/>
    <mergeCell ref="EX7:EX10"/>
    <mergeCell ref="EO7:EO10"/>
    <mergeCell ref="EP7:EP10"/>
    <mergeCell ref="EQ7:EQ10"/>
    <mergeCell ref="ER7:ER10"/>
    <mergeCell ref="ES7:ES10"/>
    <mergeCell ref="FD7:FD10"/>
    <mergeCell ref="FE7:FE10"/>
    <mergeCell ref="FF7:FF10"/>
    <mergeCell ref="FG7:FG10"/>
    <mergeCell ref="FH7:FH10"/>
    <mergeCell ref="EY7:EY10"/>
    <mergeCell ref="EZ7:EZ10"/>
    <mergeCell ref="FA7:FA10"/>
    <mergeCell ref="FB7:FB10"/>
    <mergeCell ref="FC7:FC10"/>
    <mergeCell ref="FN7:FN10"/>
    <mergeCell ref="FO7:FO10"/>
    <mergeCell ref="FP7:FP10"/>
    <mergeCell ref="FQ7:FQ10"/>
    <mergeCell ref="FR7:FR10"/>
    <mergeCell ref="FI7:FI10"/>
    <mergeCell ref="FJ7:FJ10"/>
    <mergeCell ref="FK7:FK10"/>
    <mergeCell ref="FL7:FL10"/>
    <mergeCell ref="FM7:FM10"/>
    <mergeCell ref="FS7:FS10"/>
    <mergeCell ref="FT7:FT10"/>
    <mergeCell ref="FU7:FU10"/>
    <mergeCell ref="FW4:HW4"/>
    <mergeCell ref="FW5:FW6"/>
    <mergeCell ref="FX5:FX6"/>
    <mergeCell ref="FY5:FY6"/>
    <mergeCell ref="FZ5:FZ6"/>
    <mergeCell ref="GA5:GA6"/>
    <mergeCell ref="GB5:GB6"/>
    <mergeCell ref="GC5:GC6"/>
    <mergeCell ref="GD5:GD6"/>
    <mergeCell ref="GE5:GE6"/>
    <mergeCell ref="GF5:GF6"/>
    <mergeCell ref="GG5:GG6"/>
    <mergeCell ref="GH5:GH6"/>
    <mergeCell ref="FS5:FS6"/>
    <mergeCell ref="FT5:FT6"/>
    <mergeCell ref="GS5:GS6"/>
    <mergeCell ref="GN5:GN6"/>
    <mergeCell ref="GO5:GO6"/>
    <mergeCell ref="GP5:GP6"/>
    <mergeCell ref="GQ5:GQ6"/>
    <mergeCell ref="GR5:GR6"/>
    <mergeCell ref="GI5:GI6"/>
    <mergeCell ref="GJ5:GJ6"/>
    <mergeCell ref="GK5:GK6"/>
    <mergeCell ref="GL5:GL6"/>
    <mergeCell ref="GM5:GM6"/>
    <mergeCell ref="GX5:GX6"/>
    <mergeCell ref="GY5:GY6"/>
    <mergeCell ref="GZ5:GZ6"/>
    <mergeCell ref="HA5:HA6"/>
    <mergeCell ref="HB5:HB6"/>
    <mergeCell ref="GT5:GT6"/>
    <mergeCell ref="GU5:GU6"/>
    <mergeCell ref="GV5:GV6"/>
    <mergeCell ref="GW5:GW6"/>
    <mergeCell ref="HP5:HP6"/>
    <mergeCell ref="HQ5:HQ6"/>
    <mergeCell ref="HH5:HH6"/>
    <mergeCell ref="HI5:HI6"/>
    <mergeCell ref="HJ5:HJ6"/>
    <mergeCell ref="HK5:HK6"/>
    <mergeCell ref="HL5:HL6"/>
    <mergeCell ref="HC5:HC6"/>
    <mergeCell ref="HD5:HD6"/>
    <mergeCell ref="HE5:HE6"/>
    <mergeCell ref="HF5:HF6"/>
    <mergeCell ref="HG5:HG6"/>
    <mergeCell ref="HW5:HW6"/>
    <mergeCell ref="FW7:FW10"/>
    <mergeCell ref="FX7:FX10"/>
    <mergeCell ref="FY7:FY10"/>
    <mergeCell ref="FZ7:FZ10"/>
    <mergeCell ref="GA7:GA10"/>
    <mergeCell ref="GB7:GB10"/>
    <mergeCell ref="GC7:GC10"/>
    <mergeCell ref="GD7:GD10"/>
    <mergeCell ref="GE7:GE10"/>
    <mergeCell ref="GF7:GF10"/>
    <mergeCell ref="GG7:GG10"/>
    <mergeCell ref="GH7:GH10"/>
    <mergeCell ref="GI7:GI10"/>
    <mergeCell ref="GJ7:GJ10"/>
    <mergeCell ref="GK7:GK10"/>
    <mergeCell ref="HR5:HR6"/>
    <mergeCell ref="HS5:HS6"/>
    <mergeCell ref="HT5:HT6"/>
    <mergeCell ref="HU5:HU6"/>
    <mergeCell ref="HV5:HV6"/>
    <mergeCell ref="HM5:HM6"/>
    <mergeCell ref="HN5:HN6"/>
    <mergeCell ref="HO5:HO6"/>
    <mergeCell ref="GQ7:GQ10"/>
    <mergeCell ref="GR7:GR10"/>
    <mergeCell ref="GS7:GS10"/>
    <mergeCell ref="GT7:GT10"/>
    <mergeCell ref="GU7:GU10"/>
    <mergeCell ref="GL7:GL10"/>
    <mergeCell ref="GM7:GM10"/>
    <mergeCell ref="GN7:GN10"/>
    <mergeCell ref="GO7:GO10"/>
    <mergeCell ref="GP7:GP10"/>
    <mergeCell ref="HV7:HV10"/>
    <mergeCell ref="HW7:HW10"/>
    <mergeCell ref="HP7:HP10"/>
    <mergeCell ref="HQ7:HQ10"/>
    <mergeCell ref="HR7:HR10"/>
    <mergeCell ref="HS7:HS10"/>
    <mergeCell ref="HT7:HT10"/>
    <mergeCell ref="HK7:HK10"/>
    <mergeCell ref="HL7:HL10"/>
    <mergeCell ref="HM7:HM10"/>
    <mergeCell ref="HN7:HN10"/>
    <mergeCell ref="HO7:HO10"/>
    <mergeCell ref="C9:AD9"/>
    <mergeCell ref="AE9:AL9"/>
    <mergeCell ref="AM9:BP9"/>
    <mergeCell ref="BL10:BL11"/>
    <mergeCell ref="BM10:BM11"/>
    <mergeCell ref="BN10:BN11"/>
    <mergeCell ref="BO10:BO11"/>
    <mergeCell ref="BP10:BP11"/>
    <mergeCell ref="HU7:HU10"/>
    <mergeCell ref="HF7:HF10"/>
    <mergeCell ref="HG7:HG10"/>
    <mergeCell ref="HH7:HH10"/>
    <mergeCell ref="HI7:HI10"/>
    <mergeCell ref="HJ7:HJ10"/>
    <mergeCell ref="HA7:HA10"/>
    <mergeCell ref="HB7:HB10"/>
    <mergeCell ref="HC7:HC10"/>
    <mergeCell ref="HD7:HD10"/>
    <mergeCell ref="HE7:HE10"/>
    <mergeCell ref="GV7:GV10"/>
    <mergeCell ref="GW7:GW10"/>
    <mergeCell ref="GX7:GX10"/>
    <mergeCell ref="GY7:GY10"/>
    <mergeCell ref="GZ7:GZ10"/>
  </mergeCells>
  <conditionalFormatting sqref="AR13:AS14 AR16:AS23">
    <cfRule type="expression" dxfId="1660" priority="3137">
      <formula>$AR13&lt;0</formula>
    </cfRule>
  </conditionalFormatting>
  <conditionalFormatting sqref="BM66:BP17225 A66:BH17225">
    <cfRule type="expression" dxfId="1659" priority="3127">
      <formula>$A66:$A20060=6</formula>
    </cfRule>
    <cfRule type="expression" dxfId="1658" priority="3128">
      <formula>$A66:$A20060=4</formula>
    </cfRule>
    <cfRule type="expression" dxfId="1657" priority="3129">
      <formula>$A66:$A20060=2</formula>
    </cfRule>
    <cfRule type="expression" dxfId="1656" priority="3130">
      <formula>$A66:$A20060=0</formula>
    </cfRule>
  </conditionalFormatting>
  <conditionalFormatting sqref="AR25:AS56">
    <cfRule type="expression" dxfId="1655" priority="2088">
      <formula>$AR25&lt;0</formula>
    </cfRule>
  </conditionalFormatting>
  <conditionalFormatting sqref="AW26:AY28 AO26:AO28 BN26:BO28 AT26:AU28 BB26:BC28 BF26:BG28 A26:AC28">
    <cfRule type="expression" dxfId="1654" priority="7992">
      <formula>$A26:$A17336=19</formula>
    </cfRule>
    <cfRule type="expression" dxfId="1653" priority="7993">
      <formula>$A26:$A17336=18</formula>
    </cfRule>
    <cfRule type="expression" dxfId="1652" priority="7994">
      <formula>$A26:$A17336=17</formula>
    </cfRule>
    <cfRule type="expression" dxfId="1651" priority="7995">
      <formula>$A26:$A17336=16</formula>
    </cfRule>
    <cfRule type="expression" dxfId="1650" priority="7996">
      <formula>$A26:$A17336=15</formula>
    </cfRule>
    <cfRule type="expression" dxfId="1649" priority="7997">
      <formula>$A26:$A17336=14</formula>
    </cfRule>
    <cfRule type="expression" dxfId="1648" priority="7998">
      <formula>$A26:$A17336=13</formula>
    </cfRule>
    <cfRule type="expression" dxfId="1647" priority="7999">
      <formula>$A26:$A17336=12</formula>
    </cfRule>
    <cfRule type="expression" dxfId="1646" priority="8000">
      <formula>$A26:$A17336=11</formula>
    </cfRule>
    <cfRule type="expression" dxfId="1645" priority="8001">
      <formula>$A26:$A17336=10</formula>
    </cfRule>
    <cfRule type="expression" dxfId="1644" priority="8002">
      <formula>$A26:$A17336=9</formula>
    </cfRule>
    <cfRule type="expression" dxfId="1643" priority="8003">
      <formula>$A26:$A17336=8</formula>
    </cfRule>
    <cfRule type="expression" dxfId="1642" priority="8004">
      <formula>$A26:$A17336=6</formula>
    </cfRule>
    <cfRule type="expression" dxfId="1641" priority="8005">
      <formula>$A26:$A17336=4</formula>
    </cfRule>
    <cfRule type="expression" dxfId="1640" priority="8006">
      <formula>$A26:$A17336=2</formula>
    </cfRule>
    <cfRule type="expression" dxfId="1639" priority="8007">
      <formula>$A26:$A17336=0</formula>
    </cfRule>
  </conditionalFormatting>
  <conditionalFormatting sqref="AR26:AS56 BF55:BF56 AP25:AQ56 AO25 BE26:BE56 AS25:AT56 AR25:AU25 BA26:BA56 BM25:BO25 AD26:AD56 AW25:AW56 BM25:BM56 AW25:AY25 BA25:BC25 BE25:BG25 BN25:BN54 A25:AD25">
    <cfRule type="expression" dxfId="1638" priority="8084">
      <formula>$A25:$A17332=6</formula>
    </cfRule>
    <cfRule type="expression" dxfId="1637" priority="8085">
      <formula>$A25:$A17332=4</formula>
    </cfRule>
    <cfRule type="expression" dxfId="1636" priority="8086">
      <formula>$A25:$A17332=2</formula>
    </cfRule>
    <cfRule type="expression" dxfId="1635" priority="8087">
      <formula>$A25:$A17332=0</formula>
    </cfRule>
  </conditionalFormatting>
  <conditionalFormatting sqref="AT55:AU55 BG56 AU56 BB55:BC56 AW55:AY56 AO55:AO56 A55:AC56">
    <cfRule type="expression" dxfId="1634" priority="8264">
      <formula>$A55:$A17374=19</formula>
    </cfRule>
    <cfRule type="expression" dxfId="1633" priority="8265">
      <formula>$A55:$A17374=18</formula>
    </cfRule>
    <cfRule type="expression" dxfId="1632" priority="8266">
      <formula>$A55:$A17374=17</formula>
    </cfRule>
    <cfRule type="expression" dxfId="1631" priority="8267">
      <formula>$A55:$A17374=16</formula>
    </cfRule>
    <cfRule type="expression" dxfId="1630" priority="8268">
      <formula>$A55:$A17374=15</formula>
    </cfRule>
    <cfRule type="expression" dxfId="1629" priority="8269">
      <formula>$A55:$A17374=14</formula>
    </cfRule>
    <cfRule type="expression" dxfId="1628" priority="8270">
      <formula>$A55:$A17374=13</formula>
    </cfRule>
    <cfRule type="expression" dxfId="1627" priority="8271">
      <formula>$A55:$A17374=12</formula>
    </cfRule>
    <cfRule type="expression" dxfId="1626" priority="8272">
      <formula>$A55:$A17374=11</formula>
    </cfRule>
    <cfRule type="expression" dxfId="1625" priority="8273">
      <formula>$A55:$A17374=10</formula>
    </cfRule>
    <cfRule type="expression" dxfId="1624" priority="8274">
      <formula>$A55:$A17374=9</formula>
    </cfRule>
    <cfRule type="expression" dxfId="1623" priority="8275">
      <formula>$A55:$A17374=8</formula>
    </cfRule>
    <cfRule type="expression" dxfId="1622" priority="8276">
      <formula>$A55:$A17374=6</formula>
    </cfRule>
    <cfRule type="expression" dxfId="1621" priority="8277">
      <formula>$A55:$A17374=4</formula>
    </cfRule>
    <cfRule type="expression" dxfId="1620" priority="8278">
      <formula>$A55:$A17374=2</formula>
    </cfRule>
    <cfRule type="expression" dxfId="1619" priority="8279">
      <formula>$A55:$A17374=0</formula>
    </cfRule>
  </conditionalFormatting>
  <conditionalFormatting sqref="AW54:AY54 AO54 AT54:AU54 BB54:BC54 BF54:BG54 BN54:BO54 A54:AC54">
    <cfRule type="expression" dxfId="1618" priority="8408">
      <formula>$A54:$A17369=19</formula>
    </cfRule>
    <cfRule type="expression" dxfId="1617" priority="8409">
      <formula>$A54:$A17369=18</formula>
    </cfRule>
    <cfRule type="expression" dxfId="1616" priority="8410">
      <formula>$A54:$A17369=17</formula>
    </cfRule>
    <cfRule type="expression" dxfId="1615" priority="8411">
      <formula>$A54:$A17369=16</formula>
    </cfRule>
    <cfRule type="expression" dxfId="1614" priority="8412">
      <formula>$A54:$A17369=15</formula>
    </cfRule>
    <cfRule type="expression" dxfId="1613" priority="8413">
      <formula>$A54:$A17369=14</formula>
    </cfRule>
    <cfRule type="expression" dxfId="1612" priority="8414">
      <formula>$A54:$A17369=13</formula>
    </cfRule>
    <cfRule type="expression" dxfId="1611" priority="8415">
      <formula>$A54:$A17369=12</formula>
    </cfRule>
    <cfRule type="expression" dxfId="1610" priority="8416">
      <formula>$A54:$A17369=11</formula>
    </cfRule>
    <cfRule type="expression" dxfId="1609" priority="8417">
      <formula>$A54:$A17369=10</formula>
    </cfRule>
    <cfRule type="expression" dxfId="1608" priority="8418">
      <formula>$A54:$A17369=9</formula>
    </cfRule>
    <cfRule type="expression" dxfId="1607" priority="8419">
      <formula>$A54:$A17369=8</formula>
    </cfRule>
    <cfRule type="expression" dxfId="1606" priority="8420">
      <formula>$A54:$A17369=6</formula>
    </cfRule>
    <cfRule type="expression" dxfId="1605" priority="8421">
      <formula>$A54:$A17369=4</formula>
    </cfRule>
    <cfRule type="expression" dxfId="1604" priority="8422">
      <formula>$A54:$A17369=2</formula>
    </cfRule>
    <cfRule type="expression" dxfId="1603" priority="8423">
      <formula>$A54:$A17369=0</formula>
    </cfRule>
  </conditionalFormatting>
  <conditionalFormatting sqref="AW50:AY53 AO50:AO53 AT50:AU53 BB50:BC53 BF50:BG53 BN50:BO53 A50:AC53">
    <cfRule type="expression" dxfId="1602" priority="8488">
      <formula>$A50:$A17364=19</formula>
    </cfRule>
    <cfRule type="expression" dxfId="1601" priority="8489">
      <formula>$A50:$A17364=18</formula>
    </cfRule>
    <cfRule type="expression" dxfId="1600" priority="8490">
      <formula>$A50:$A17364=17</formula>
    </cfRule>
    <cfRule type="expression" dxfId="1599" priority="8491">
      <formula>$A50:$A17364=16</formula>
    </cfRule>
    <cfRule type="expression" dxfId="1598" priority="8492">
      <formula>$A50:$A17364=15</formula>
    </cfRule>
    <cfRule type="expression" dxfId="1597" priority="8493">
      <formula>$A50:$A17364=14</formula>
    </cfRule>
    <cfRule type="expression" dxfId="1596" priority="8494">
      <formula>$A50:$A17364=13</formula>
    </cfRule>
    <cfRule type="expression" dxfId="1595" priority="8495">
      <formula>$A50:$A17364=12</formula>
    </cfRule>
    <cfRule type="expression" dxfId="1594" priority="8496">
      <formula>$A50:$A17364=11</formula>
    </cfRule>
    <cfRule type="expression" dxfId="1593" priority="8497">
      <formula>$A50:$A17364=10</formula>
    </cfRule>
    <cfRule type="expression" dxfId="1592" priority="8498">
      <formula>$A50:$A17364=9</formula>
    </cfRule>
    <cfRule type="expression" dxfId="1591" priority="8499">
      <formula>$A50:$A17364=8</formula>
    </cfRule>
    <cfRule type="expression" dxfId="1590" priority="8500">
      <formula>$A50:$A17364=6</formula>
    </cfRule>
    <cfRule type="expression" dxfId="1589" priority="8501">
      <formula>$A50:$A17364=4</formula>
    </cfRule>
    <cfRule type="expression" dxfId="1588" priority="8502">
      <formula>$A50:$A17364=2</formula>
    </cfRule>
    <cfRule type="expression" dxfId="1587" priority="8503">
      <formula>$A50:$A17364=0</formula>
    </cfRule>
  </conditionalFormatting>
  <conditionalFormatting sqref="AW49:AY49 AO49 AT49:AU49 BB49:BC49 BF49:BG49 BN49:BO49 A49:AC49">
    <cfRule type="expression" dxfId="1586" priority="8568">
      <formula>$A49:$A17362=19</formula>
    </cfRule>
    <cfRule type="expression" dxfId="1585" priority="8569">
      <formula>$A49:$A17362=18</formula>
    </cfRule>
    <cfRule type="expression" dxfId="1584" priority="8570">
      <formula>$A49:$A17362=17</formula>
    </cfRule>
    <cfRule type="expression" dxfId="1583" priority="8571">
      <formula>$A49:$A17362=16</formula>
    </cfRule>
    <cfRule type="expression" dxfId="1582" priority="8572">
      <formula>$A49:$A17362=15</formula>
    </cfRule>
    <cfRule type="expression" dxfId="1581" priority="8573">
      <formula>$A49:$A17362=14</formula>
    </cfRule>
    <cfRule type="expression" dxfId="1580" priority="8574">
      <formula>$A49:$A17362=13</formula>
    </cfRule>
    <cfRule type="expression" dxfId="1579" priority="8575">
      <formula>$A49:$A17362=12</formula>
    </cfRule>
    <cfRule type="expression" dxfId="1578" priority="8576">
      <formula>$A49:$A17362=11</formula>
    </cfRule>
    <cfRule type="expression" dxfId="1577" priority="8577">
      <formula>$A49:$A17362=10</formula>
    </cfRule>
    <cfRule type="expression" dxfId="1576" priority="8578">
      <formula>$A49:$A17362=9</formula>
    </cfRule>
    <cfRule type="expression" dxfId="1575" priority="8579">
      <formula>$A49:$A17362=8</formula>
    </cfRule>
    <cfRule type="expression" dxfId="1574" priority="8580">
      <formula>$A49:$A17362=6</formula>
    </cfRule>
    <cfRule type="expression" dxfId="1573" priority="8581">
      <formula>$A49:$A17362=4</formula>
    </cfRule>
    <cfRule type="expression" dxfId="1572" priority="8582">
      <formula>$A49:$A17362=2</formula>
    </cfRule>
    <cfRule type="expression" dxfId="1571" priority="8583">
      <formula>$A49:$A17362=0</formula>
    </cfRule>
  </conditionalFormatting>
  <conditionalFormatting sqref="BF17:BG17 AM17 BM17:BO17 A17:AC17">
    <cfRule type="expression" dxfId="1570" priority="8648">
      <formula>$A17:$A17311=19</formula>
    </cfRule>
    <cfRule type="expression" dxfId="1569" priority="8649">
      <formula>$A17:$A17311=18</formula>
    </cfRule>
    <cfRule type="expression" dxfId="1568" priority="8650">
      <formula>$A17:$A17311=17</formula>
    </cfRule>
    <cfRule type="expression" dxfId="1567" priority="8651">
      <formula>$A17:$A17311=16</formula>
    </cfRule>
    <cfRule type="expression" dxfId="1566" priority="8652">
      <formula>$A17:$A17311=15</formula>
    </cfRule>
    <cfRule type="expression" dxfId="1565" priority="8653">
      <formula>$A17:$A17311=14</formula>
    </cfRule>
    <cfRule type="expression" dxfId="1564" priority="8654">
      <formula>$A17:$A17311=13</formula>
    </cfRule>
    <cfRule type="expression" dxfId="1563" priority="8655">
      <formula>$A17:$A17311=12</formula>
    </cfRule>
    <cfRule type="expression" dxfId="1562" priority="8656">
      <formula>$A17:$A17311=11</formula>
    </cfRule>
    <cfRule type="expression" dxfId="1561" priority="8657">
      <formula>$A17:$A17311=10</formula>
    </cfRule>
    <cfRule type="expression" dxfId="1560" priority="8658">
      <formula>$A17:$A17311=9</formula>
    </cfRule>
    <cfRule type="expression" dxfId="1559" priority="8659">
      <formula>$A17:$A17311=8</formula>
    </cfRule>
    <cfRule type="expression" dxfId="1558" priority="8660">
      <formula>$A17:$A17311=6</formula>
    </cfRule>
    <cfRule type="expression" dxfId="1557" priority="8661">
      <formula>$A17:$A17311=4</formula>
    </cfRule>
    <cfRule type="expression" dxfId="1556" priority="8662">
      <formula>$A17:$A17311=2</formula>
    </cfRule>
    <cfRule type="expression" dxfId="1555" priority="8663">
      <formula>$A17:$A17311=0</formula>
    </cfRule>
  </conditionalFormatting>
  <conditionalFormatting sqref="AW47:AY48 AO47:AO48 AT47:AU48 BB47:BC48 BF47:BG48 BN47:BO48 A47:AC48">
    <cfRule type="expression" dxfId="1554" priority="8712">
      <formula>$A47:$A17359=19</formula>
    </cfRule>
    <cfRule type="expression" dxfId="1553" priority="8713">
      <formula>$A47:$A17359=18</formula>
    </cfRule>
    <cfRule type="expression" dxfId="1552" priority="8714">
      <formula>$A47:$A17359=17</formula>
    </cfRule>
    <cfRule type="expression" dxfId="1551" priority="8715">
      <formula>$A47:$A17359=16</formula>
    </cfRule>
    <cfRule type="expression" dxfId="1550" priority="8716">
      <formula>$A47:$A17359=15</formula>
    </cfRule>
    <cfRule type="expression" dxfId="1549" priority="8717">
      <formula>$A47:$A17359=14</formula>
    </cfRule>
    <cfRule type="expression" dxfId="1548" priority="8718">
      <formula>$A47:$A17359=13</formula>
    </cfRule>
    <cfRule type="expression" dxfId="1547" priority="8719">
      <formula>$A47:$A17359=12</formula>
    </cfRule>
    <cfRule type="expression" dxfId="1546" priority="8720">
      <formula>$A47:$A17359=11</formula>
    </cfRule>
    <cfRule type="expression" dxfId="1545" priority="8721">
      <formula>$A47:$A17359=10</formula>
    </cfRule>
    <cfRule type="expression" dxfId="1544" priority="8722">
      <formula>$A47:$A17359=9</formula>
    </cfRule>
    <cfRule type="expression" dxfId="1543" priority="8723">
      <formula>$A47:$A17359=8</formula>
    </cfRule>
    <cfRule type="expression" dxfId="1542" priority="8724">
      <formula>$A47:$A17359=6</formula>
    </cfRule>
    <cfRule type="expression" dxfId="1541" priority="8725">
      <formula>$A47:$A17359=4</formula>
    </cfRule>
    <cfRule type="expression" dxfId="1540" priority="8726">
      <formula>$A47:$A17359=2</formula>
    </cfRule>
    <cfRule type="expression" dxfId="1539" priority="8727">
      <formula>$A47:$A17359=0</formula>
    </cfRule>
  </conditionalFormatting>
  <conditionalFormatting sqref="AW29:AY46 AO29:AO46 AT29:AU46 BB29:BC46 BF29:BG46 BN29:BO46 A29:AC46">
    <cfRule type="expression" dxfId="1538" priority="8803">
      <formula>$A29:$A17340=8</formula>
    </cfRule>
    <cfRule type="expression" dxfId="1537" priority="8805">
      <formula>$A29:$A17340=4</formula>
    </cfRule>
    <cfRule type="expression" dxfId="1536" priority="8806">
      <formula>$A29:$A17340=2</formula>
    </cfRule>
    <cfRule type="expression" dxfId="1535" priority="8807">
      <formula>$A29:$A17340=0</formula>
    </cfRule>
  </conditionalFormatting>
  <conditionalFormatting sqref="BF18:BG18 AM18 BM18:BO18 A18:AC18">
    <cfRule type="expression" dxfId="1534" priority="8872">
      <formula>$A18:$A17319=19</formula>
    </cfRule>
    <cfRule type="expression" dxfId="1533" priority="8873">
      <formula>$A18:$A17319=18</formula>
    </cfRule>
    <cfRule type="expression" dxfId="1532" priority="8874">
      <formula>$A18:$A17319=17</formula>
    </cfRule>
    <cfRule type="expression" dxfId="1531" priority="8875">
      <formula>$A18:$A17319=16</formula>
    </cfRule>
    <cfRule type="expression" dxfId="1530" priority="8876">
      <formula>$A18:$A17319=15</formula>
    </cfRule>
    <cfRule type="expression" dxfId="1529" priority="8877">
      <formula>$A18:$A17319=14</formula>
    </cfRule>
    <cfRule type="expression" dxfId="1528" priority="8878">
      <formula>$A18:$A17319=13</formula>
    </cfRule>
    <cfRule type="expression" dxfId="1527" priority="8879">
      <formula>$A18:$A17319=12</formula>
    </cfRule>
    <cfRule type="expression" dxfId="1526" priority="8880">
      <formula>$A18:$A17319=11</formula>
    </cfRule>
    <cfRule type="expression" dxfId="1525" priority="8881">
      <formula>$A18:$A17319=10</formula>
    </cfRule>
    <cfRule type="expression" dxfId="1524" priority="8882">
      <formula>$A18:$A17319=9</formula>
    </cfRule>
    <cfRule type="expression" dxfId="1523" priority="8883">
      <formula>$A18:$A17319=8</formula>
    </cfRule>
    <cfRule type="expression" dxfId="1522" priority="8884">
      <formula>$A18:$A17319=6</formula>
    </cfRule>
    <cfRule type="expression" dxfId="1521" priority="8885">
      <formula>$A18:$A17319=4</formula>
    </cfRule>
    <cfRule type="expression" dxfId="1520" priority="8886">
      <formula>$A18:$A17319=2</formula>
    </cfRule>
    <cfRule type="expression" dxfId="1519" priority="8887">
      <formula>$A18:$A17319=0</formula>
    </cfRule>
  </conditionalFormatting>
  <conditionalFormatting sqref="BF16:BG16 BM16:BO16 AN25:AN56 AD17:AD23 AG16:AO23 A16:AD16">
    <cfRule type="expression" dxfId="1518" priority="8936">
      <formula>$A16:$A17309=19</formula>
    </cfRule>
    <cfRule type="expression" dxfId="1517" priority="8937">
      <formula>$A16:$A17309=18</formula>
    </cfRule>
    <cfRule type="expression" dxfId="1516" priority="8938">
      <formula>$A16:$A17309=17</formula>
    </cfRule>
    <cfRule type="expression" dxfId="1515" priority="8939">
      <formula>$A16:$A17309=16</formula>
    </cfRule>
    <cfRule type="expression" dxfId="1514" priority="8940">
      <formula>$A16:$A17309=15</formula>
    </cfRule>
    <cfRule type="expression" dxfId="1513" priority="8941">
      <formula>$A16:$A17309=14</formula>
    </cfRule>
    <cfRule type="expression" dxfId="1512" priority="8942">
      <formula>$A16:$A17309=13</formula>
    </cfRule>
    <cfRule type="expression" dxfId="1511" priority="8943">
      <formula>$A16:$A17309=12</formula>
    </cfRule>
    <cfRule type="expression" dxfId="1510" priority="8944">
      <formula>$A16:$A17309=11</formula>
    </cfRule>
    <cfRule type="expression" dxfId="1509" priority="8945">
      <formula>$A16:$A17309=10</formula>
    </cfRule>
    <cfRule type="expression" dxfId="1508" priority="8946">
      <formula>$A16:$A17309=9</formula>
    </cfRule>
    <cfRule type="expression" dxfId="1507" priority="8947">
      <formula>$A16:$A17309=8</formula>
    </cfRule>
    <cfRule type="expression" dxfId="1506" priority="8948">
      <formula>$A16:$A17309=6</formula>
    </cfRule>
    <cfRule type="expression" dxfId="1505" priority="8949">
      <formula>$A16:$A17309=4</formula>
    </cfRule>
    <cfRule type="expression" dxfId="1504" priority="8950">
      <formula>$A16:$A17309=2</formula>
    </cfRule>
    <cfRule type="expression" dxfId="1503" priority="8951">
      <formula>$A16:$A17309=0</formula>
    </cfRule>
  </conditionalFormatting>
  <conditionalFormatting sqref="A14:B14 AM14:BH14 BM14:BP14 D14:AD14">
    <cfRule type="expression" dxfId="1502" priority="9016">
      <formula>$A14:$A17230=19</formula>
    </cfRule>
    <cfRule type="expression" dxfId="1501" priority="9017">
      <formula>$A14:$A17230=18</formula>
    </cfRule>
    <cfRule type="expression" dxfId="1500" priority="9018">
      <formula>$A14:$A17230=17</formula>
    </cfRule>
    <cfRule type="expression" dxfId="1499" priority="9019">
      <formula>$A14:$A17230=16</formula>
    </cfRule>
    <cfRule type="expression" dxfId="1498" priority="9020">
      <formula>$A14:$A17230=15</formula>
    </cfRule>
    <cfRule type="expression" dxfId="1497" priority="9021">
      <formula>$A14:$A17230=14</formula>
    </cfRule>
    <cfRule type="expression" dxfId="1496" priority="9022">
      <formula>$A14:$A17230=13</formula>
    </cfRule>
    <cfRule type="expression" dxfId="1495" priority="9023">
      <formula>$A14:$A17230=12</formula>
    </cfRule>
    <cfRule type="expression" dxfId="1494" priority="9024">
      <formula>$A14:$A17230=11</formula>
    </cfRule>
    <cfRule type="expression" dxfId="1493" priority="9025">
      <formula>$A14:$A17230=10</formula>
    </cfRule>
    <cfRule type="expression" dxfId="1492" priority="9026">
      <formula>$A14:$A17230=9</formula>
    </cfRule>
    <cfRule type="expression" dxfId="1491" priority="9027">
      <formula>$A14:$A17230=8</formula>
    </cfRule>
    <cfRule type="expression" dxfId="1490" priority="9028">
      <formula>$A14:$A17230=6</formula>
    </cfRule>
    <cfRule type="expression" dxfId="1489" priority="9029">
      <formula>$A14:$A17230=4</formula>
    </cfRule>
    <cfRule type="expression" dxfId="1488" priority="9030">
      <formula>$A14:$A17230=2</formula>
    </cfRule>
    <cfRule type="expression" dxfId="1487" priority="9031">
      <formula>$A14:$A17230=0</formula>
    </cfRule>
  </conditionalFormatting>
  <conditionalFormatting sqref="BG55">
    <cfRule type="expression" dxfId="1486" priority="9192">
      <formula>$A55:$A17359=19</formula>
    </cfRule>
    <cfRule type="expression" dxfId="1485" priority="9193">
      <formula>$A55:$A17359=18</formula>
    </cfRule>
    <cfRule type="expression" dxfId="1484" priority="9194">
      <formula>$A55:$A17359=17</formula>
    </cfRule>
    <cfRule type="expression" dxfId="1483" priority="9195">
      <formula>$A55:$A17359=16</formula>
    </cfRule>
    <cfRule type="expression" dxfId="1482" priority="9196">
      <formula>$A55:$A17359=15</formula>
    </cfRule>
    <cfRule type="expression" dxfId="1481" priority="9197">
      <formula>$A55:$A17359=14</formula>
    </cfRule>
    <cfRule type="expression" dxfId="1480" priority="9198">
      <formula>$A55:$A17359=13</formula>
    </cfRule>
    <cfRule type="expression" dxfId="1479" priority="9199">
      <formula>$A55:$A17359=12</formula>
    </cfRule>
    <cfRule type="expression" dxfId="1478" priority="9200">
      <formula>$A55:$A17359=11</formula>
    </cfRule>
    <cfRule type="expression" dxfId="1477" priority="9201">
      <formula>$A55:$A17359=10</formula>
    </cfRule>
    <cfRule type="expression" dxfId="1476" priority="9202">
      <formula>$A55:$A17359=9</formula>
    </cfRule>
    <cfRule type="expression" dxfId="1475" priority="9203">
      <formula>$A55:$A17359=8</formula>
    </cfRule>
    <cfRule type="expression" dxfId="1474" priority="9204">
      <formula>$A55:$A17359=6</formula>
    </cfRule>
    <cfRule type="expression" dxfId="1473" priority="9205">
      <formula>$A55:$A17359=4</formula>
    </cfRule>
    <cfRule type="expression" dxfId="1472" priority="9206">
      <formula>$A55:$A17359=2</formula>
    </cfRule>
    <cfRule type="expression" dxfId="1471" priority="9207">
      <formula>$A55:$A17359=0</formula>
    </cfRule>
  </conditionalFormatting>
  <conditionalFormatting sqref="AV25:AV56 AZ25:AZ56 BD25:BD56 BH16:BH23 BH25:BH56 BP16:BP23 BP25:BP56 AP16:BE23">
    <cfRule type="expression" dxfId="1470" priority="9589">
      <formula>$A16:$A17324=4</formula>
    </cfRule>
    <cfRule type="expression" dxfId="1469" priority="9590">
      <formula>$A16:$A17324=2</formula>
    </cfRule>
    <cfRule type="expression" dxfId="1468" priority="9591">
      <formula>$A16:$A17324=0</formula>
    </cfRule>
  </conditionalFormatting>
  <conditionalFormatting sqref="BF19:BG23 AM19:AM23 BM19:BO23 A19:AC23">
    <cfRule type="expression" dxfId="1467" priority="9624">
      <formula>$A19:$A17324=19</formula>
    </cfRule>
    <cfRule type="expression" dxfId="1466" priority="9625">
      <formula>$A19:$A17324=18</formula>
    </cfRule>
    <cfRule type="expression" dxfId="1465" priority="9626">
      <formula>$A19:$A17324=17</formula>
    </cfRule>
    <cfRule type="expression" dxfId="1464" priority="9627">
      <formula>$A19:$A17324=16</formula>
    </cfRule>
    <cfRule type="expression" dxfId="1463" priority="9628">
      <formula>$A19:$A17324=15</formula>
    </cfRule>
    <cfRule type="expression" dxfId="1462" priority="9629">
      <formula>$A19:$A17324=14</formula>
    </cfRule>
    <cfRule type="expression" dxfId="1461" priority="9630">
      <formula>$A19:$A17324=13</formula>
    </cfRule>
    <cfRule type="expression" dxfId="1460" priority="9631">
      <formula>$A19:$A17324=12</formula>
    </cfRule>
    <cfRule type="expression" dxfId="1459" priority="9632">
      <formula>$A19:$A17324=11</formula>
    </cfRule>
    <cfRule type="expression" dxfId="1458" priority="9633">
      <formula>$A19:$A17324=10</formula>
    </cfRule>
    <cfRule type="expression" dxfId="1457" priority="9634">
      <formula>$A19:$A17324=9</formula>
    </cfRule>
    <cfRule type="expression" dxfId="1456" priority="9635">
      <formula>$A19:$A17324=8</formula>
    </cfRule>
    <cfRule type="expression" dxfId="1455" priority="9636">
      <formula>$A19:$A17324=6</formula>
    </cfRule>
    <cfRule type="expression" dxfId="1454" priority="9637">
      <formula>$A19:$A17324=4</formula>
    </cfRule>
    <cfRule type="expression" dxfId="1453" priority="9638">
      <formula>$A19:$A17324=2</formula>
    </cfRule>
    <cfRule type="expression" dxfId="1452" priority="9639">
      <formula>$A19:$A17324=0</formula>
    </cfRule>
  </conditionalFormatting>
  <conditionalFormatting sqref="AG25:AL56">
    <cfRule type="expression" dxfId="1451" priority="600">
      <formula>$A25:$A17318=19</formula>
    </cfRule>
    <cfRule type="expression" dxfId="1450" priority="601">
      <formula>$A25:$A17318=18</formula>
    </cfRule>
    <cfRule type="expression" dxfId="1449" priority="602">
      <formula>$A25:$A17318=17</formula>
    </cfRule>
    <cfRule type="expression" dxfId="1448" priority="603">
      <formula>$A25:$A17318=16</formula>
    </cfRule>
    <cfRule type="expression" dxfId="1447" priority="604">
      <formula>$A25:$A17318=15</formula>
    </cfRule>
    <cfRule type="expression" dxfId="1446" priority="605">
      <formula>$A25:$A17318=14</formula>
    </cfRule>
    <cfRule type="expression" dxfId="1445" priority="606">
      <formula>$A25:$A17318=13</formula>
    </cfRule>
    <cfRule type="expression" dxfId="1444" priority="607">
      <formula>$A25:$A17318=12</formula>
    </cfRule>
    <cfRule type="expression" dxfId="1443" priority="608">
      <formula>$A25:$A17318=11</formula>
    </cfRule>
    <cfRule type="expression" dxfId="1442" priority="609">
      <formula>$A25:$A17318=10</formula>
    </cfRule>
    <cfRule type="expression" dxfId="1441" priority="610">
      <formula>$A25:$A17318=9</formula>
    </cfRule>
    <cfRule type="expression" dxfId="1440" priority="611">
      <formula>$A25:$A17318=8</formula>
    </cfRule>
    <cfRule type="expression" dxfId="1439" priority="612">
      <formula>$A25:$A17318=6</formula>
    </cfRule>
    <cfRule type="expression" dxfId="1438" priority="613">
      <formula>$A25:$A17318=4</formula>
    </cfRule>
    <cfRule type="expression" dxfId="1437" priority="614">
      <formula>$A25:$A17318=2</formula>
    </cfRule>
    <cfRule type="expression" dxfId="1436" priority="615">
      <formula>$A25:$A17318=0</formula>
    </cfRule>
  </conditionalFormatting>
  <conditionalFormatting sqref="AG14">
    <cfRule type="expression" dxfId="1435" priority="552">
      <formula>$A14:$A17230=19</formula>
    </cfRule>
    <cfRule type="expression" dxfId="1434" priority="553">
      <formula>$A14:$A17230=18</formula>
    </cfRule>
    <cfRule type="expression" dxfId="1433" priority="554">
      <formula>$A14:$A17230=17</formula>
    </cfRule>
    <cfRule type="expression" dxfId="1432" priority="555">
      <formula>$A14:$A17230=16</formula>
    </cfRule>
    <cfRule type="expression" dxfId="1431" priority="556">
      <formula>$A14:$A17230=15</formula>
    </cfRule>
    <cfRule type="expression" dxfId="1430" priority="557">
      <formula>$A14:$A17230=14</formula>
    </cfRule>
    <cfRule type="expression" dxfId="1429" priority="558">
      <formula>$A14:$A17230=13</formula>
    </cfRule>
    <cfRule type="expression" dxfId="1428" priority="559">
      <formula>$A14:$A17230=12</formula>
    </cfRule>
    <cfRule type="expression" dxfId="1427" priority="560">
      <formula>$A14:$A17230=11</formula>
    </cfRule>
    <cfRule type="expression" dxfId="1426" priority="561">
      <formula>$A14:$A17230=10</formula>
    </cfRule>
    <cfRule type="expression" dxfId="1425" priority="562">
      <formula>$A14:$A17230=9</formula>
    </cfRule>
    <cfRule type="expression" dxfId="1424" priority="563">
      <formula>$A14:$A17230=8</formula>
    </cfRule>
    <cfRule type="expression" dxfId="1423" priority="564">
      <formula>$A14:$A17230=6</formula>
    </cfRule>
    <cfRule type="expression" dxfId="1422" priority="565">
      <formula>$A14:$A17230=4</formula>
    </cfRule>
    <cfRule type="expression" dxfId="1421" priority="566">
      <formula>$A14:$A17230=2</formula>
    </cfRule>
    <cfRule type="expression" dxfId="1420" priority="567">
      <formula>$A14:$A17230=0</formula>
    </cfRule>
  </conditionalFormatting>
  <conditionalFormatting sqref="AH14">
    <cfRule type="expression" dxfId="1419" priority="536">
      <formula>$A14:$A17230=19</formula>
    </cfRule>
    <cfRule type="expression" dxfId="1418" priority="537">
      <formula>$A14:$A17230=18</formula>
    </cfRule>
    <cfRule type="expression" dxfId="1417" priority="538">
      <formula>$A14:$A17230=17</formula>
    </cfRule>
    <cfRule type="expression" dxfId="1416" priority="539">
      <formula>$A14:$A17230=16</formula>
    </cfRule>
    <cfRule type="expression" dxfId="1415" priority="540">
      <formula>$A14:$A17230=15</formula>
    </cfRule>
    <cfRule type="expression" dxfId="1414" priority="541">
      <formula>$A14:$A17230=14</formula>
    </cfRule>
    <cfRule type="expression" dxfId="1413" priority="542">
      <formula>$A14:$A17230=13</formula>
    </cfRule>
    <cfRule type="expression" dxfId="1412" priority="543">
      <formula>$A14:$A17230=12</formula>
    </cfRule>
    <cfRule type="expression" dxfId="1411" priority="544">
      <formula>$A14:$A17230=11</formula>
    </cfRule>
    <cfRule type="expression" dxfId="1410" priority="545">
      <formula>$A14:$A17230=10</formula>
    </cfRule>
    <cfRule type="expression" dxfId="1409" priority="546">
      <formula>$A14:$A17230=9</formula>
    </cfRule>
    <cfRule type="expression" dxfId="1408" priority="547">
      <formula>$A14:$A17230=8</formula>
    </cfRule>
    <cfRule type="expression" dxfId="1407" priority="548">
      <formula>$A14:$A17230=6</formula>
    </cfRule>
    <cfRule type="expression" dxfId="1406" priority="549">
      <formula>$A14:$A17230=4</formula>
    </cfRule>
    <cfRule type="expression" dxfId="1405" priority="550">
      <formula>$A14:$A17230=2</formula>
    </cfRule>
    <cfRule type="expression" dxfId="1404" priority="551">
      <formula>$A14:$A17230=0</formula>
    </cfRule>
  </conditionalFormatting>
  <conditionalFormatting sqref="AI14">
    <cfRule type="expression" dxfId="1403" priority="520">
      <formula>$A14:$A17230=19</formula>
    </cfRule>
    <cfRule type="expression" dxfId="1402" priority="521">
      <formula>$A14:$A17230=18</formula>
    </cfRule>
    <cfRule type="expression" dxfId="1401" priority="522">
      <formula>$A14:$A17230=17</formula>
    </cfRule>
    <cfRule type="expression" dxfId="1400" priority="523">
      <formula>$A14:$A17230=16</formula>
    </cfRule>
    <cfRule type="expression" dxfId="1399" priority="524">
      <formula>$A14:$A17230=15</formula>
    </cfRule>
    <cfRule type="expression" dxfId="1398" priority="525">
      <formula>$A14:$A17230=14</formula>
    </cfRule>
    <cfRule type="expression" dxfId="1397" priority="526">
      <formula>$A14:$A17230=13</formula>
    </cfRule>
    <cfRule type="expression" dxfId="1396" priority="527">
      <formula>$A14:$A17230=12</formula>
    </cfRule>
    <cfRule type="expression" dxfId="1395" priority="528">
      <formula>$A14:$A17230=11</formula>
    </cfRule>
    <cfRule type="expression" dxfId="1394" priority="529">
      <formula>$A14:$A17230=10</formula>
    </cfRule>
    <cfRule type="expression" dxfId="1393" priority="530">
      <formula>$A14:$A17230=9</formula>
    </cfRule>
    <cfRule type="expression" dxfId="1392" priority="531">
      <formula>$A14:$A17230=8</formula>
    </cfRule>
    <cfRule type="expression" dxfId="1391" priority="532">
      <formula>$A14:$A17230=6</formula>
    </cfRule>
    <cfRule type="expression" dxfId="1390" priority="533">
      <formula>$A14:$A17230=4</formula>
    </cfRule>
    <cfRule type="expression" dxfId="1389" priority="534">
      <formula>$A14:$A17230=2</formula>
    </cfRule>
    <cfRule type="expression" dxfId="1388" priority="535">
      <formula>$A14:$A17230=0</formula>
    </cfRule>
  </conditionalFormatting>
  <conditionalFormatting sqref="AJ14">
    <cfRule type="expression" dxfId="1387" priority="504">
      <formula>$A14:$A17230=19</formula>
    </cfRule>
    <cfRule type="expression" dxfId="1386" priority="505">
      <formula>$A14:$A17230=18</formula>
    </cfRule>
    <cfRule type="expression" dxfId="1385" priority="506">
      <formula>$A14:$A17230=17</formula>
    </cfRule>
    <cfRule type="expression" dxfId="1384" priority="507">
      <formula>$A14:$A17230=16</formula>
    </cfRule>
    <cfRule type="expression" dxfId="1383" priority="508">
      <formula>$A14:$A17230=15</formula>
    </cfRule>
    <cfRule type="expression" dxfId="1382" priority="509">
      <formula>$A14:$A17230=14</formula>
    </cfRule>
    <cfRule type="expression" dxfId="1381" priority="510">
      <formula>$A14:$A17230=13</formula>
    </cfRule>
    <cfRule type="expression" dxfId="1380" priority="511">
      <formula>$A14:$A17230=12</formula>
    </cfRule>
    <cfRule type="expression" dxfId="1379" priority="512">
      <formula>$A14:$A17230=11</formula>
    </cfRule>
    <cfRule type="expression" dxfId="1378" priority="513">
      <formula>$A14:$A17230=10</formula>
    </cfRule>
    <cfRule type="expression" dxfId="1377" priority="514">
      <formula>$A14:$A17230=9</formula>
    </cfRule>
    <cfRule type="expression" dxfId="1376" priority="515">
      <formula>$A14:$A17230=8</formula>
    </cfRule>
    <cfRule type="expression" dxfId="1375" priority="516">
      <formula>$A14:$A17230=6</formula>
    </cfRule>
    <cfRule type="expression" dxfId="1374" priority="517">
      <formula>$A14:$A17230=4</formula>
    </cfRule>
    <cfRule type="expression" dxfId="1373" priority="518">
      <formula>$A14:$A17230=2</formula>
    </cfRule>
    <cfRule type="expression" dxfId="1372" priority="519">
      <formula>$A14:$A17230=0</formula>
    </cfRule>
  </conditionalFormatting>
  <conditionalFormatting sqref="AK14">
    <cfRule type="expression" dxfId="1371" priority="488">
      <formula>$A14:$A17230=19</formula>
    </cfRule>
    <cfRule type="expression" dxfId="1370" priority="489">
      <formula>$A14:$A17230=18</formula>
    </cfRule>
    <cfRule type="expression" dxfId="1369" priority="490">
      <formula>$A14:$A17230=17</formula>
    </cfRule>
    <cfRule type="expression" dxfId="1368" priority="491">
      <formula>$A14:$A17230=16</formula>
    </cfRule>
    <cfRule type="expression" dxfId="1367" priority="492">
      <formula>$A14:$A17230=15</formula>
    </cfRule>
    <cfRule type="expression" dxfId="1366" priority="493">
      <formula>$A14:$A17230=14</formula>
    </cfRule>
    <cfRule type="expression" dxfId="1365" priority="494">
      <formula>$A14:$A17230=13</formula>
    </cfRule>
    <cfRule type="expression" dxfId="1364" priority="495">
      <formula>$A14:$A17230=12</formula>
    </cfRule>
    <cfRule type="expression" dxfId="1363" priority="496">
      <formula>$A14:$A17230=11</formula>
    </cfRule>
    <cfRule type="expression" dxfId="1362" priority="497">
      <formula>$A14:$A17230=10</formula>
    </cfRule>
    <cfRule type="expression" dxfId="1361" priority="498">
      <formula>$A14:$A17230=9</formula>
    </cfRule>
    <cfRule type="expression" dxfId="1360" priority="499">
      <formula>$A14:$A17230=8</formula>
    </cfRule>
    <cfRule type="expression" dxfId="1359" priority="500">
      <formula>$A14:$A17230=6</formula>
    </cfRule>
    <cfRule type="expression" dxfId="1358" priority="501">
      <formula>$A14:$A17230=4</formula>
    </cfRule>
    <cfRule type="expression" dxfId="1357" priority="502">
      <formula>$A14:$A17230=2</formula>
    </cfRule>
    <cfRule type="expression" dxfId="1356" priority="503">
      <formula>$A14:$A17230=0</formula>
    </cfRule>
  </conditionalFormatting>
  <conditionalFormatting sqref="AL14">
    <cfRule type="expression" dxfId="1355" priority="472">
      <formula>$A14:$A17230=19</formula>
    </cfRule>
    <cfRule type="expression" dxfId="1354" priority="473">
      <formula>$A14:$A17230=18</formula>
    </cfRule>
    <cfRule type="expression" dxfId="1353" priority="474">
      <formula>$A14:$A17230=17</formula>
    </cfRule>
    <cfRule type="expression" dxfId="1352" priority="475">
      <formula>$A14:$A17230=16</formula>
    </cfRule>
    <cfRule type="expression" dxfId="1351" priority="476">
      <formula>$A14:$A17230=15</formula>
    </cfRule>
    <cfRule type="expression" dxfId="1350" priority="477">
      <formula>$A14:$A17230=14</formula>
    </cfRule>
    <cfRule type="expression" dxfId="1349" priority="478">
      <formula>$A14:$A17230=13</formula>
    </cfRule>
    <cfRule type="expression" dxfId="1348" priority="479">
      <formula>$A14:$A17230=12</formula>
    </cfRule>
    <cfRule type="expression" dxfId="1347" priority="480">
      <formula>$A14:$A17230=11</formula>
    </cfRule>
    <cfRule type="expression" dxfId="1346" priority="481">
      <formula>$A14:$A17230=10</formula>
    </cfRule>
    <cfRule type="expression" dxfId="1345" priority="482">
      <formula>$A14:$A17230=9</formula>
    </cfRule>
    <cfRule type="expression" dxfId="1344" priority="483">
      <formula>$A14:$A17230=8</formula>
    </cfRule>
    <cfRule type="expression" dxfId="1343" priority="484">
      <formula>$A14:$A17230=6</formula>
    </cfRule>
    <cfRule type="expression" dxfId="1342" priority="485">
      <formula>$A14:$A17230=4</formula>
    </cfRule>
    <cfRule type="expression" dxfId="1341" priority="486">
      <formula>$A14:$A17230=2</formula>
    </cfRule>
    <cfRule type="expression" dxfId="1340" priority="487">
      <formula>$A14:$A17230=0</formula>
    </cfRule>
  </conditionalFormatting>
  <conditionalFormatting sqref="AE16">
    <cfRule type="expression" dxfId="1339" priority="456">
      <formula>$A16:$A17309=19</formula>
    </cfRule>
    <cfRule type="expression" dxfId="1338" priority="457">
      <formula>$A16:$A17309=18</formula>
    </cfRule>
    <cfRule type="expression" dxfId="1337" priority="458">
      <formula>$A16:$A17309=17</formula>
    </cfRule>
    <cfRule type="expression" dxfId="1336" priority="459">
      <formula>$A16:$A17309=16</formula>
    </cfRule>
    <cfRule type="expression" dxfId="1335" priority="460">
      <formula>$A16:$A17309=15</formula>
    </cfRule>
    <cfRule type="expression" dxfId="1334" priority="461">
      <formula>$A16:$A17309=14</formula>
    </cfRule>
    <cfRule type="expression" dxfId="1333" priority="462">
      <formula>$A16:$A17309=13</formula>
    </cfRule>
    <cfRule type="expression" dxfId="1332" priority="463">
      <formula>$A16:$A17309=12</formula>
    </cfRule>
    <cfRule type="expression" dxfId="1331" priority="464">
      <formula>$A16:$A17309=11</formula>
    </cfRule>
    <cfRule type="expression" dxfId="1330" priority="465">
      <formula>$A16:$A17309=10</formula>
    </cfRule>
    <cfRule type="expression" dxfId="1329" priority="466">
      <formula>$A16:$A17309=9</formula>
    </cfRule>
    <cfRule type="expression" dxfId="1328" priority="467">
      <formula>$A16:$A17309=8</formula>
    </cfRule>
    <cfRule type="expression" dxfId="1327" priority="468">
      <formula>$A16:$A17309=6</formula>
    </cfRule>
    <cfRule type="expression" dxfId="1326" priority="469">
      <formula>$A16:$A17309=4</formula>
    </cfRule>
    <cfRule type="expression" dxfId="1325" priority="470">
      <formula>$A16:$A17309=2</formula>
    </cfRule>
    <cfRule type="expression" dxfId="1324" priority="471">
      <formula>$A16:$A17309=0</formula>
    </cfRule>
  </conditionalFormatting>
  <conditionalFormatting sqref="AE17:AE23">
    <cfRule type="expression" dxfId="1323" priority="344">
      <formula>$A17:$A17310=19</formula>
    </cfRule>
    <cfRule type="expression" dxfId="1322" priority="345">
      <formula>$A17:$A17310=18</formula>
    </cfRule>
    <cfRule type="expression" dxfId="1321" priority="346">
      <formula>$A17:$A17310=17</formula>
    </cfRule>
    <cfRule type="expression" dxfId="1320" priority="347">
      <formula>$A17:$A17310=16</formula>
    </cfRule>
    <cfRule type="expression" dxfId="1319" priority="348">
      <formula>$A17:$A17310=15</formula>
    </cfRule>
    <cfRule type="expression" dxfId="1318" priority="349">
      <formula>$A17:$A17310=14</formula>
    </cfRule>
    <cfRule type="expression" dxfId="1317" priority="350">
      <formula>$A17:$A17310=13</formula>
    </cfRule>
    <cfRule type="expression" dxfId="1316" priority="351">
      <formula>$A17:$A17310=12</formula>
    </cfRule>
    <cfRule type="expression" dxfId="1315" priority="352">
      <formula>$A17:$A17310=11</formula>
    </cfRule>
    <cfRule type="expression" dxfId="1314" priority="353">
      <formula>$A17:$A17310=10</formula>
    </cfRule>
    <cfRule type="expression" dxfId="1313" priority="354">
      <formula>$A17:$A17310=9</formula>
    </cfRule>
    <cfRule type="expression" dxfId="1312" priority="355">
      <formula>$A17:$A17310=8</formula>
    </cfRule>
    <cfRule type="expression" dxfId="1311" priority="356">
      <formula>$A17:$A17310=6</formula>
    </cfRule>
    <cfRule type="expression" dxfId="1310" priority="357">
      <formula>$A17:$A17310=4</formula>
    </cfRule>
    <cfRule type="expression" dxfId="1309" priority="358">
      <formula>$A17:$A17310=2</formula>
    </cfRule>
    <cfRule type="expression" dxfId="1308" priority="359">
      <formula>$A17:$A17310=0</formula>
    </cfRule>
  </conditionalFormatting>
  <conditionalFormatting sqref="AF25:AF56">
    <cfRule type="expression" dxfId="1307" priority="296">
      <formula>$A25:$A17318=19</formula>
    </cfRule>
    <cfRule type="expression" dxfId="1306" priority="297">
      <formula>$A25:$A17318=18</formula>
    </cfRule>
    <cfRule type="expression" dxfId="1305" priority="298">
      <formula>$A25:$A17318=17</formula>
    </cfRule>
    <cfRule type="expression" dxfId="1304" priority="299">
      <formula>$A25:$A17318=16</formula>
    </cfRule>
    <cfRule type="expression" dxfId="1303" priority="300">
      <formula>$A25:$A17318=15</formula>
    </cfRule>
    <cfRule type="expression" dxfId="1302" priority="301">
      <formula>$A25:$A17318=14</formula>
    </cfRule>
    <cfRule type="expression" dxfId="1301" priority="302">
      <formula>$A25:$A17318=13</formula>
    </cfRule>
    <cfRule type="expression" dxfId="1300" priority="303">
      <formula>$A25:$A17318=12</formula>
    </cfRule>
    <cfRule type="expression" dxfId="1299" priority="304">
      <formula>$A25:$A17318=11</formula>
    </cfRule>
    <cfRule type="expression" dxfId="1298" priority="305">
      <formula>$A25:$A17318=10</formula>
    </cfRule>
    <cfRule type="expression" dxfId="1297" priority="306">
      <formula>$A25:$A17318=9</formula>
    </cfRule>
    <cfRule type="expression" dxfId="1296" priority="307">
      <formula>$A25:$A17318=8</formula>
    </cfRule>
    <cfRule type="expression" dxfId="1295" priority="308">
      <formula>$A25:$A17318=6</formula>
    </cfRule>
    <cfRule type="expression" dxfId="1294" priority="309">
      <formula>$A25:$A17318=4</formula>
    </cfRule>
    <cfRule type="expression" dxfId="1293" priority="310">
      <formula>$A25:$A17318=2</formula>
    </cfRule>
    <cfRule type="expression" dxfId="1292" priority="311">
      <formula>$A25:$A17318=0</formula>
    </cfRule>
  </conditionalFormatting>
  <conditionalFormatting sqref="AF16">
    <cfRule type="expression" dxfId="1291" priority="360">
      <formula>$A16:$A17309=19</formula>
    </cfRule>
    <cfRule type="expression" dxfId="1290" priority="361">
      <formula>$A16:$A17309=18</formula>
    </cfRule>
    <cfRule type="expression" dxfId="1289" priority="362">
      <formula>$A16:$A17309=17</formula>
    </cfRule>
    <cfRule type="expression" dxfId="1288" priority="363">
      <formula>$A16:$A17309=16</formula>
    </cfRule>
    <cfRule type="expression" dxfId="1287" priority="364">
      <formula>$A16:$A17309=15</formula>
    </cfRule>
    <cfRule type="expression" dxfId="1286" priority="365">
      <formula>$A16:$A17309=14</formula>
    </cfRule>
    <cfRule type="expression" dxfId="1285" priority="366">
      <formula>$A16:$A17309=13</formula>
    </cfRule>
    <cfRule type="expression" dxfId="1284" priority="367">
      <formula>$A16:$A17309=12</formula>
    </cfRule>
    <cfRule type="expression" dxfId="1283" priority="368">
      <formula>$A16:$A17309=11</formula>
    </cfRule>
    <cfRule type="expression" dxfId="1282" priority="369">
      <formula>$A16:$A17309=10</formula>
    </cfRule>
    <cfRule type="expression" dxfId="1281" priority="370">
      <formula>$A16:$A17309=9</formula>
    </cfRule>
    <cfRule type="expression" dxfId="1280" priority="371">
      <formula>$A16:$A17309=8</formula>
    </cfRule>
    <cfRule type="expression" dxfId="1279" priority="372">
      <formula>$A16:$A17309=6</formula>
    </cfRule>
    <cfRule type="expression" dxfId="1278" priority="373">
      <formula>$A16:$A17309=4</formula>
    </cfRule>
    <cfRule type="expression" dxfId="1277" priority="374">
      <formula>$A16:$A17309=2</formula>
    </cfRule>
    <cfRule type="expression" dxfId="1276" priority="375">
      <formula>$A16:$A17309=0</formula>
    </cfRule>
  </conditionalFormatting>
  <conditionalFormatting sqref="AF17:AF23">
    <cfRule type="expression" dxfId="1275" priority="328">
      <formula>$A17:$A17310=19</formula>
    </cfRule>
    <cfRule type="expression" dxfId="1274" priority="329">
      <formula>$A17:$A17310=18</formula>
    </cfRule>
    <cfRule type="expression" dxfId="1273" priority="330">
      <formula>$A17:$A17310=17</formula>
    </cfRule>
    <cfRule type="expression" dxfId="1272" priority="331">
      <formula>$A17:$A17310=16</formula>
    </cfRule>
    <cfRule type="expression" dxfId="1271" priority="332">
      <formula>$A17:$A17310=15</formula>
    </cfRule>
    <cfRule type="expression" dxfId="1270" priority="333">
      <formula>$A17:$A17310=14</formula>
    </cfRule>
    <cfRule type="expression" dxfId="1269" priority="334">
      <formula>$A17:$A17310=13</formula>
    </cfRule>
    <cfRule type="expression" dxfId="1268" priority="335">
      <formula>$A17:$A17310=12</formula>
    </cfRule>
    <cfRule type="expression" dxfId="1267" priority="336">
      <formula>$A17:$A17310=11</formula>
    </cfRule>
    <cfRule type="expression" dxfId="1266" priority="337">
      <formula>$A17:$A17310=10</formula>
    </cfRule>
    <cfRule type="expression" dxfId="1265" priority="338">
      <formula>$A17:$A17310=9</formula>
    </cfRule>
    <cfRule type="expression" dxfId="1264" priority="339">
      <formula>$A17:$A17310=8</formula>
    </cfRule>
    <cfRule type="expression" dxfId="1263" priority="340">
      <formula>$A17:$A17310=6</formula>
    </cfRule>
    <cfRule type="expression" dxfId="1262" priority="341">
      <formula>$A17:$A17310=4</formula>
    </cfRule>
    <cfRule type="expression" dxfId="1261" priority="342">
      <formula>$A17:$A17310=2</formula>
    </cfRule>
    <cfRule type="expression" dxfId="1260" priority="343">
      <formula>$A17:$A17310=0</formula>
    </cfRule>
  </conditionalFormatting>
  <conditionalFormatting sqref="AE25:AE56">
    <cfRule type="expression" dxfId="1259" priority="312">
      <formula>$A25:$A17318=19</formula>
    </cfRule>
    <cfRule type="expression" dxfId="1258" priority="313">
      <formula>$A25:$A17318=18</formula>
    </cfRule>
    <cfRule type="expression" dxfId="1257" priority="314">
      <formula>$A25:$A17318=17</formula>
    </cfRule>
    <cfRule type="expression" dxfId="1256" priority="315">
      <formula>$A25:$A17318=16</formula>
    </cfRule>
    <cfRule type="expression" dxfId="1255" priority="316">
      <formula>$A25:$A17318=15</formula>
    </cfRule>
    <cfRule type="expression" dxfId="1254" priority="317">
      <formula>$A25:$A17318=14</formula>
    </cfRule>
    <cfRule type="expression" dxfId="1253" priority="318">
      <formula>$A25:$A17318=13</formula>
    </cfRule>
    <cfRule type="expression" dxfId="1252" priority="319">
      <formula>$A25:$A17318=12</formula>
    </cfRule>
    <cfRule type="expression" dxfId="1251" priority="320">
      <formula>$A25:$A17318=11</formula>
    </cfRule>
    <cfRule type="expression" dxfId="1250" priority="321">
      <formula>$A25:$A17318=10</formula>
    </cfRule>
    <cfRule type="expression" dxfId="1249" priority="322">
      <formula>$A25:$A17318=9</formula>
    </cfRule>
    <cfRule type="expression" dxfId="1248" priority="323">
      <formula>$A25:$A17318=8</formula>
    </cfRule>
    <cfRule type="expression" dxfId="1247" priority="324">
      <formula>$A25:$A17318=6</formula>
    </cfRule>
    <cfRule type="expression" dxfId="1246" priority="325">
      <formula>$A25:$A17318=4</formula>
    </cfRule>
    <cfRule type="expression" dxfId="1245" priority="326">
      <formula>$A25:$A17318=2</formula>
    </cfRule>
    <cfRule type="expression" dxfId="1244" priority="327">
      <formula>$A25:$A17318=0</formula>
    </cfRule>
  </conditionalFormatting>
  <conditionalFormatting sqref="AM25:AM56">
    <cfRule type="expression" dxfId="1243" priority="264">
      <formula>$A25:$A17318=19</formula>
    </cfRule>
    <cfRule type="expression" dxfId="1242" priority="265">
      <formula>$A25:$A17318=18</formula>
    </cfRule>
    <cfRule type="expression" dxfId="1241" priority="266">
      <formula>$A25:$A17318=17</formula>
    </cfRule>
    <cfRule type="expression" dxfId="1240" priority="267">
      <formula>$A25:$A17318=16</formula>
    </cfRule>
    <cfRule type="expression" dxfId="1239" priority="268">
      <formula>$A25:$A17318=15</formula>
    </cfRule>
    <cfRule type="expression" dxfId="1238" priority="269">
      <formula>$A25:$A17318=14</formula>
    </cfRule>
    <cfRule type="expression" dxfId="1237" priority="270">
      <formula>$A25:$A17318=13</formula>
    </cfRule>
    <cfRule type="expression" dxfId="1236" priority="271">
      <formula>$A25:$A17318=12</formula>
    </cfRule>
    <cfRule type="expression" dxfId="1235" priority="272">
      <formula>$A25:$A17318=11</formula>
    </cfRule>
    <cfRule type="expression" dxfId="1234" priority="273">
      <formula>$A25:$A17318=10</formula>
    </cfRule>
    <cfRule type="expression" dxfId="1233" priority="274">
      <formula>$A25:$A17318=9</formula>
    </cfRule>
    <cfRule type="expression" dxfId="1232" priority="275">
      <formula>$A25:$A17318=8</formula>
    </cfRule>
    <cfRule type="expression" dxfId="1231" priority="276">
      <formula>$A25:$A17318=6</formula>
    </cfRule>
    <cfRule type="expression" dxfId="1230" priority="277">
      <formula>$A25:$A17318=4</formula>
    </cfRule>
    <cfRule type="expression" dxfId="1229" priority="278">
      <formula>$A25:$A17318=2</formula>
    </cfRule>
    <cfRule type="expression" dxfId="1228" priority="279">
      <formula>$A25:$A17318=0</formula>
    </cfRule>
  </conditionalFormatting>
  <conditionalFormatting sqref="AM25:AM56">
    <cfRule type="expression" dxfId="1227" priority="280">
      <formula>$A25:$A17330=19</formula>
    </cfRule>
    <cfRule type="expression" dxfId="1226" priority="281">
      <formula>$A25:$A17330=18</formula>
    </cfRule>
    <cfRule type="expression" dxfId="1225" priority="282">
      <formula>$A25:$A17330=17</formula>
    </cfRule>
    <cfRule type="expression" dxfId="1224" priority="283">
      <formula>$A25:$A17330=16</formula>
    </cfRule>
    <cfRule type="expression" dxfId="1223" priority="284">
      <formula>$A25:$A17330=15</formula>
    </cfRule>
    <cfRule type="expression" dxfId="1222" priority="285">
      <formula>$A25:$A17330=14</formula>
    </cfRule>
    <cfRule type="expression" dxfId="1221" priority="286">
      <formula>$A25:$A17330=13</formula>
    </cfRule>
    <cfRule type="expression" dxfId="1220" priority="287">
      <formula>$A25:$A17330=12</formula>
    </cfRule>
    <cfRule type="expression" dxfId="1219" priority="288">
      <formula>$A25:$A17330=11</formula>
    </cfRule>
    <cfRule type="expression" dxfId="1218" priority="289">
      <formula>$A25:$A17330=10</formula>
    </cfRule>
    <cfRule type="expression" dxfId="1217" priority="290">
      <formula>$A25:$A17330=9</formula>
    </cfRule>
    <cfRule type="expression" dxfId="1216" priority="291">
      <formula>$A25:$A17330=8</formula>
    </cfRule>
    <cfRule type="expression" dxfId="1215" priority="292">
      <formula>$A25:$A17330=6</formula>
    </cfRule>
    <cfRule type="expression" dxfId="1214" priority="293">
      <formula>$A25:$A17330=4</formula>
    </cfRule>
    <cfRule type="expression" dxfId="1213" priority="294">
      <formula>$A25:$A17330=2</formula>
    </cfRule>
    <cfRule type="expression" dxfId="1212" priority="295">
      <formula>$A25:$A17330=0</formula>
    </cfRule>
  </conditionalFormatting>
  <conditionalFormatting sqref="AE14">
    <cfRule type="expression" dxfId="1211" priority="248">
      <formula>$A14:$A17230=19</formula>
    </cfRule>
    <cfRule type="expression" dxfId="1210" priority="249">
      <formula>$A14:$A17230=18</formula>
    </cfRule>
    <cfRule type="expression" dxfId="1209" priority="250">
      <formula>$A14:$A17230=17</formula>
    </cfRule>
    <cfRule type="expression" dxfId="1208" priority="251">
      <formula>$A14:$A17230=16</formula>
    </cfRule>
    <cfRule type="expression" dxfId="1207" priority="252">
      <formula>$A14:$A17230=15</formula>
    </cfRule>
    <cfRule type="expression" dxfId="1206" priority="253">
      <formula>$A14:$A17230=14</formula>
    </cfRule>
    <cfRule type="expression" dxfId="1205" priority="254">
      <formula>$A14:$A17230=13</formula>
    </cfRule>
    <cfRule type="expression" dxfId="1204" priority="255">
      <formula>$A14:$A17230=12</formula>
    </cfRule>
    <cfRule type="expression" dxfId="1203" priority="256">
      <formula>$A14:$A17230=11</formula>
    </cfRule>
    <cfRule type="expression" dxfId="1202" priority="257">
      <formula>$A14:$A17230=10</formula>
    </cfRule>
    <cfRule type="expression" dxfId="1201" priority="258">
      <formula>$A14:$A17230=9</formula>
    </cfRule>
    <cfRule type="expression" dxfId="1200" priority="259">
      <formula>$A14:$A17230=8</formula>
    </cfRule>
    <cfRule type="expression" dxfId="1199" priority="260">
      <formula>$A14:$A17230=6</formula>
    </cfRule>
    <cfRule type="expression" dxfId="1198" priority="261">
      <formula>$A14:$A17230=4</formula>
    </cfRule>
    <cfRule type="expression" dxfId="1197" priority="262">
      <formula>$A14:$A17230=2</formula>
    </cfRule>
    <cfRule type="expression" dxfId="1196" priority="263">
      <formula>$A14:$A17230=0</formula>
    </cfRule>
  </conditionalFormatting>
  <conditionalFormatting sqref="AF14">
    <cfRule type="expression" dxfId="1195" priority="232">
      <formula>$A14:$A17230=19</formula>
    </cfRule>
    <cfRule type="expression" dxfId="1194" priority="233">
      <formula>$A14:$A17230=18</formula>
    </cfRule>
    <cfRule type="expression" dxfId="1193" priority="234">
      <formula>$A14:$A17230=17</formula>
    </cfRule>
    <cfRule type="expression" dxfId="1192" priority="235">
      <formula>$A14:$A17230=16</formula>
    </cfRule>
    <cfRule type="expression" dxfId="1191" priority="236">
      <formula>$A14:$A17230=15</formula>
    </cfRule>
    <cfRule type="expression" dxfId="1190" priority="237">
      <formula>$A14:$A17230=14</formula>
    </cfRule>
    <cfRule type="expression" dxfId="1189" priority="238">
      <formula>$A14:$A17230=13</formula>
    </cfRule>
    <cfRule type="expression" dxfId="1188" priority="239">
      <formula>$A14:$A17230=12</formula>
    </cfRule>
    <cfRule type="expression" dxfId="1187" priority="240">
      <formula>$A14:$A17230=11</formula>
    </cfRule>
    <cfRule type="expression" dxfId="1186" priority="241">
      <formula>$A14:$A17230=10</formula>
    </cfRule>
    <cfRule type="expression" dxfId="1185" priority="242">
      <formula>$A14:$A17230=9</formula>
    </cfRule>
    <cfRule type="expression" dxfId="1184" priority="243">
      <formula>$A14:$A17230=8</formula>
    </cfRule>
    <cfRule type="expression" dxfId="1183" priority="244">
      <formula>$A14:$A17230=6</formula>
    </cfRule>
    <cfRule type="expression" dxfId="1182" priority="245">
      <formula>$A14:$A17230=4</formula>
    </cfRule>
    <cfRule type="expression" dxfId="1181" priority="246">
      <formula>$A14:$A17230=2</formula>
    </cfRule>
    <cfRule type="expression" dxfId="1180" priority="247">
      <formula>$A14:$A17230=0</formula>
    </cfRule>
  </conditionalFormatting>
  <conditionalFormatting sqref="BI66:BL17225">
    <cfRule type="expression" dxfId="1179" priority="41">
      <formula>$A66:$A20060=6</formula>
    </cfRule>
    <cfRule type="expression" dxfId="1178" priority="42">
      <formula>$A66:$A20060=4</formula>
    </cfRule>
    <cfRule type="expression" dxfId="1177" priority="43">
      <formula>$A66:$A20060=2</formula>
    </cfRule>
    <cfRule type="expression" dxfId="1176" priority="44">
      <formula>$A66:$A20060=0</formula>
    </cfRule>
  </conditionalFormatting>
  <conditionalFormatting sqref="BJ26:BK28">
    <cfRule type="expression" dxfId="1175" priority="45">
      <formula>$A26:$A17336=19</formula>
    </cfRule>
    <cfRule type="expression" dxfId="1174" priority="46">
      <formula>$A26:$A17336=18</formula>
    </cfRule>
    <cfRule type="expression" dxfId="1173" priority="47">
      <formula>$A26:$A17336=17</formula>
    </cfRule>
    <cfRule type="expression" dxfId="1172" priority="48">
      <formula>$A26:$A17336=16</formula>
    </cfRule>
    <cfRule type="expression" dxfId="1171" priority="49">
      <formula>$A26:$A17336=15</formula>
    </cfRule>
    <cfRule type="expression" dxfId="1170" priority="50">
      <formula>$A26:$A17336=14</formula>
    </cfRule>
    <cfRule type="expression" dxfId="1169" priority="51">
      <formula>$A26:$A17336=13</formula>
    </cfRule>
    <cfRule type="expression" dxfId="1168" priority="52">
      <formula>$A26:$A17336=12</formula>
    </cfRule>
    <cfRule type="expression" dxfId="1167" priority="53">
      <formula>$A26:$A17336=11</formula>
    </cfRule>
    <cfRule type="expression" dxfId="1166" priority="54">
      <formula>$A26:$A17336=10</formula>
    </cfRule>
    <cfRule type="expression" dxfId="1165" priority="55">
      <formula>$A26:$A17336=9</formula>
    </cfRule>
    <cfRule type="expression" dxfId="1164" priority="56">
      <formula>$A26:$A17336=8</formula>
    </cfRule>
    <cfRule type="expression" dxfId="1163" priority="57">
      <formula>$A26:$A17336=6</formula>
    </cfRule>
    <cfRule type="expression" dxfId="1162" priority="58">
      <formula>$A26:$A17336=4</formula>
    </cfRule>
    <cfRule type="expression" dxfId="1161" priority="59">
      <formula>$A26:$A17336=2</formula>
    </cfRule>
    <cfRule type="expression" dxfId="1160" priority="60">
      <formula>$A26:$A17336=0</formula>
    </cfRule>
  </conditionalFormatting>
  <conditionalFormatting sqref="BI25:BI56 BK25">
    <cfRule type="expression" dxfId="1159" priority="61">
      <formula>$A25:$A17332=6</formula>
    </cfRule>
    <cfRule type="expression" dxfId="1158" priority="62">
      <formula>$A25:$A17332=4</formula>
    </cfRule>
    <cfRule type="expression" dxfId="1157" priority="63">
      <formula>$A25:$A17332=2</formula>
    </cfRule>
    <cfRule type="expression" dxfId="1156" priority="64">
      <formula>$A25:$A17332=0</formula>
    </cfRule>
  </conditionalFormatting>
  <conditionalFormatting sqref="BJ55:BK56">
    <cfRule type="expression" dxfId="1155" priority="65">
      <formula>$A55:$A17374=19</formula>
    </cfRule>
    <cfRule type="expression" dxfId="1154" priority="66">
      <formula>$A55:$A17374=18</formula>
    </cfRule>
    <cfRule type="expression" dxfId="1153" priority="67">
      <formula>$A55:$A17374=17</formula>
    </cfRule>
    <cfRule type="expression" dxfId="1152" priority="68">
      <formula>$A55:$A17374=16</formula>
    </cfRule>
    <cfRule type="expression" dxfId="1151" priority="69">
      <formula>$A55:$A17374=15</formula>
    </cfRule>
    <cfRule type="expression" dxfId="1150" priority="70">
      <formula>$A55:$A17374=14</formula>
    </cfRule>
    <cfRule type="expression" dxfId="1149" priority="71">
      <formula>$A55:$A17374=13</formula>
    </cfRule>
    <cfRule type="expression" dxfId="1148" priority="72">
      <formula>$A55:$A17374=12</formula>
    </cfRule>
    <cfRule type="expression" dxfId="1147" priority="73">
      <formula>$A55:$A17374=11</formula>
    </cfRule>
    <cfRule type="expression" dxfId="1146" priority="74">
      <formula>$A55:$A17374=10</formula>
    </cfRule>
    <cfRule type="expression" dxfId="1145" priority="75">
      <formula>$A55:$A17374=9</formula>
    </cfRule>
    <cfRule type="expression" dxfId="1144" priority="76">
      <formula>$A55:$A17374=8</formula>
    </cfRule>
    <cfRule type="expression" dxfId="1143" priority="77">
      <formula>$A55:$A17374=6</formula>
    </cfRule>
    <cfRule type="expression" dxfId="1142" priority="78">
      <formula>$A55:$A17374=4</formula>
    </cfRule>
    <cfRule type="expression" dxfId="1141" priority="79">
      <formula>$A55:$A17374=2</formula>
    </cfRule>
    <cfRule type="expression" dxfId="1140" priority="80">
      <formula>$A55:$A17374=0</formula>
    </cfRule>
  </conditionalFormatting>
  <conditionalFormatting sqref="BJ54:BK54">
    <cfRule type="expression" dxfId="1139" priority="81">
      <formula>$A54:$A17369=19</formula>
    </cfRule>
    <cfRule type="expression" dxfId="1138" priority="82">
      <formula>$A54:$A17369=18</formula>
    </cfRule>
    <cfRule type="expression" dxfId="1137" priority="83">
      <formula>$A54:$A17369=17</formula>
    </cfRule>
    <cfRule type="expression" dxfId="1136" priority="84">
      <formula>$A54:$A17369=16</formula>
    </cfRule>
    <cfRule type="expression" dxfId="1135" priority="85">
      <formula>$A54:$A17369=15</formula>
    </cfRule>
    <cfRule type="expression" dxfId="1134" priority="86">
      <formula>$A54:$A17369=14</formula>
    </cfRule>
    <cfRule type="expression" dxfId="1133" priority="87">
      <formula>$A54:$A17369=13</formula>
    </cfRule>
    <cfRule type="expression" dxfId="1132" priority="88">
      <formula>$A54:$A17369=12</formula>
    </cfRule>
    <cfRule type="expression" dxfId="1131" priority="89">
      <formula>$A54:$A17369=11</formula>
    </cfRule>
    <cfRule type="expression" dxfId="1130" priority="90">
      <formula>$A54:$A17369=10</formula>
    </cfRule>
    <cfRule type="expression" dxfId="1129" priority="91">
      <formula>$A54:$A17369=9</formula>
    </cfRule>
    <cfRule type="expression" dxfId="1128" priority="92">
      <formula>$A54:$A17369=8</formula>
    </cfRule>
    <cfRule type="expression" dxfId="1127" priority="93">
      <formula>$A54:$A17369=6</formula>
    </cfRule>
    <cfRule type="expression" dxfId="1126" priority="94">
      <formula>$A54:$A17369=4</formula>
    </cfRule>
    <cfRule type="expression" dxfId="1125" priority="95">
      <formula>$A54:$A17369=2</formula>
    </cfRule>
    <cfRule type="expression" dxfId="1124" priority="96">
      <formula>$A54:$A17369=0</formula>
    </cfRule>
  </conditionalFormatting>
  <conditionalFormatting sqref="BJ50:BK53">
    <cfRule type="expression" dxfId="1123" priority="97">
      <formula>$A50:$A17364=19</formula>
    </cfRule>
    <cfRule type="expression" dxfId="1122" priority="98">
      <formula>$A50:$A17364=18</formula>
    </cfRule>
    <cfRule type="expression" dxfId="1121" priority="99">
      <formula>$A50:$A17364=17</formula>
    </cfRule>
    <cfRule type="expression" dxfId="1120" priority="100">
      <formula>$A50:$A17364=16</formula>
    </cfRule>
    <cfRule type="expression" dxfId="1119" priority="101">
      <formula>$A50:$A17364=15</formula>
    </cfRule>
    <cfRule type="expression" dxfId="1118" priority="102">
      <formula>$A50:$A17364=14</formula>
    </cfRule>
    <cfRule type="expression" dxfId="1117" priority="103">
      <formula>$A50:$A17364=13</formula>
    </cfRule>
    <cfRule type="expression" dxfId="1116" priority="104">
      <formula>$A50:$A17364=12</formula>
    </cfRule>
    <cfRule type="expression" dxfId="1115" priority="105">
      <formula>$A50:$A17364=11</formula>
    </cfRule>
    <cfRule type="expression" dxfId="1114" priority="106">
      <formula>$A50:$A17364=10</formula>
    </cfRule>
    <cfRule type="expression" dxfId="1113" priority="107">
      <formula>$A50:$A17364=9</formula>
    </cfRule>
    <cfRule type="expression" dxfId="1112" priority="108">
      <formula>$A50:$A17364=8</formula>
    </cfRule>
    <cfRule type="expression" dxfId="1111" priority="109">
      <formula>$A50:$A17364=6</formula>
    </cfRule>
    <cfRule type="expression" dxfId="1110" priority="110">
      <formula>$A50:$A17364=4</formula>
    </cfRule>
    <cfRule type="expression" dxfId="1109" priority="111">
      <formula>$A50:$A17364=2</formula>
    </cfRule>
    <cfRule type="expression" dxfId="1108" priority="112">
      <formula>$A50:$A17364=0</formula>
    </cfRule>
  </conditionalFormatting>
  <conditionalFormatting sqref="BJ49:BK49">
    <cfRule type="expression" dxfId="1107" priority="113">
      <formula>$A49:$A17362=19</formula>
    </cfRule>
    <cfRule type="expression" dxfId="1106" priority="114">
      <formula>$A49:$A17362=18</formula>
    </cfRule>
    <cfRule type="expression" dxfId="1105" priority="115">
      <formula>$A49:$A17362=17</formula>
    </cfRule>
    <cfRule type="expression" dxfId="1104" priority="116">
      <formula>$A49:$A17362=16</formula>
    </cfRule>
    <cfRule type="expression" dxfId="1103" priority="117">
      <formula>$A49:$A17362=15</formula>
    </cfRule>
    <cfRule type="expression" dxfId="1102" priority="118">
      <formula>$A49:$A17362=14</formula>
    </cfRule>
    <cfRule type="expression" dxfId="1101" priority="119">
      <formula>$A49:$A17362=13</formula>
    </cfRule>
    <cfRule type="expression" dxfId="1100" priority="120">
      <formula>$A49:$A17362=12</formula>
    </cfRule>
    <cfRule type="expression" dxfId="1099" priority="121">
      <formula>$A49:$A17362=11</formula>
    </cfRule>
    <cfRule type="expression" dxfId="1098" priority="122">
      <formula>$A49:$A17362=10</formula>
    </cfRule>
    <cfRule type="expression" dxfId="1097" priority="123">
      <formula>$A49:$A17362=9</formula>
    </cfRule>
    <cfRule type="expression" dxfId="1096" priority="124">
      <formula>$A49:$A17362=8</formula>
    </cfRule>
    <cfRule type="expression" dxfId="1095" priority="125">
      <formula>$A49:$A17362=6</formula>
    </cfRule>
    <cfRule type="expression" dxfId="1094" priority="126">
      <formula>$A49:$A17362=4</formula>
    </cfRule>
    <cfRule type="expression" dxfId="1093" priority="127">
      <formula>$A49:$A17362=2</formula>
    </cfRule>
    <cfRule type="expression" dxfId="1092" priority="128">
      <formula>$A49:$A17362=0</formula>
    </cfRule>
  </conditionalFormatting>
  <conditionalFormatting sqref="BI17:BK17">
    <cfRule type="expression" dxfId="1091" priority="129">
      <formula>$A17:$A17311=19</formula>
    </cfRule>
    <cfRule type="expression" dxfId="1090" priority="130">
      <formula>$A17:$A17311=18</formula>
    </cfRule>
    <cfRule type="expression" dxfId="1089" priority="131">
      <formula>$A17:$A17311=17</formula>
    </cfRule>
    <cfRule type="expression" dxfId="1088" priority="132">
      <formula>$A17:$A17311=16</formula>
    </cfRule>
    <cfRule type="expression" dxfId="1087" priority="133">
      <formula>$A17:$A17311=15</formula>
    </cfRule>
    <cfRule type="expression" dxfId="1086" priority="134">
      <formula>$A17:$A17311=14</formula>
    </cfRule>
    <cfRule type="expression" dxfId="1085" priority="135">
      <formula>$A17:$A17311=13</formula>
    </cfRule>
    <cfRule type="expression" dxfId="1084" priority="136">
      <formula>$A17:$A17311=12</formula>
    </cfRule>
    <cfRule type="expression" dxfId="1083" priority="137">
      <formula>$A17:$A17311=11</formula>
    </cfRule>
    <cfRule type="expression" dxfId="1082" priority="138">
      <formula>$A17:$A17311=10</formula>
    </cfRule>
    <cfRule type="expression" dxfId="1081" priority="139">
      <formula>$A17:$A17311=9</formula>
    </cfRule>
    <cfRule type="expression" dxfId="1080" priority="140">
      <formula>$A17:$A17311=8</formula>
    </cfRule>
    <cfRule type="expression" dxfId="1079" priority="141">
      <formula>$A17:$A17311=6</formula>
    </cfRule>
    <cfRule type="expression" dxfId="1078" priority="142">
      <formula>$A17:$A17311=4</formula>
    </cfRule>
    <cfRule type="expression" dxfId="1077" priority="143">
      <formula>$A17:$A17311=2</formula>
    </cfRule>
    <cfRule type="expression" dxfId="1076" priority="144">
      <formula>$A17:$A17311=0</formula>
    </cfRule>
  </conditionalFormatting>
  <conditionalFormatting sqref="BJ47:BK48">
    <cfRule type="expression" dxfId="1075" priority="145">
      <formula>$A47:$A17359=19</formula>
    </cfRule>
    <cfRule type="expression" dxfId="1074" priority="146">
      <formula>$A47:$A17359=18</formula>
    </cfRule>
    <cfRule type="expression" dxfId="1073" priority="147">
      <formula>$A47:$A17359=17</formula>
    </cfRule>
    <cfRule type="expression" dxfId="1072" priority="148">
      <formula>$A47:$A17359=16</formula>
    </cfRule>
    <cfRule type="expression" dxfId="1071" priority="149">
      <formula>$A47:$A17359=15</formula>
    </cfRule>
    <cfRule type="expression" dxfId="1070" priority="150">
      <formula>$A47:$A17359=14</formula>
    </cfRule>
    <cfRule type="expression" dxfId="1069" priority="151">
      <formula>$A47:$A17359=13</formula>
    </cfRule>
    <cfRule type="expression" dxfId="1068" priority="152">
      <formula>$A47:$A17359=12</formula>
    </cfRule>
    <cfRule type="expression" dxfId="1067" priority="153">
      <formula>$A47:$A17359=11</formula>
    </cfRule>
    <cfRule type="expression" dxfId="1066" priority="154">
      <formula>$A47:$A17359=10</formula>
    </cfRule>
    <cfRule type="expression" dxfId="1065" priority="155">
      <formula>$A47:$A17359=9</formula>
    </cfRule>
    <cfRule type="expression" dxfId="1064" priority="156">
      <formula>$A47:$A17359=8</formula>
    </cfRule>
    <cfRule type="expression" dxfId="1063" priority="157">
      <formula>$A47:$A17359=6</formula>
    </cfRule>
    <cfRule type="expression" dxfId="1062" priority="158">
      <formula>$A47:$A17359=4</formula>
    </cfRule>
    <cfRule type="expression" dxfId="1061" priority="159">
      <formula>$A47:$A17359=2</formula>
    </cfRule>
    <cfRule type="expression" dxfId="1060" priority="160">
      <formula>$A47:$A17359=0</formula>
    </cfRule>
  </conditionalFormatting>
  <conditionalFormatting sqref="BJ29:BK46">
    <cfRule type="expression" dxfId="1059" priority="161">
      <formula>$A29:$A17340=8</formula>
    </cfRule>
    <cfRule type="expression" dxfId="1058" priority="162">
      <formula>$A29:$A17340=4</formula>
    </cfRule>
    <cfRule type="expression" dxfId="1057" priority="163">
      <formula>$A29:$A17340=2</formula>
    </cfRule>
    <cfRule type="expression" dxfId="1056" priority="164">
      <formula>$A29:$A17340=0</formula>
    </cfRule>
  </conditionalFormatting>
  <conditionalFormatting sqref="BI18:BK18">
    <cfRule type="expression" dxfId="1055" priority="165">
      <formula>$A18:$A17319=19</formula>
    </cfRule>
    <cfRule type="expression" dxfId="1054" priority="166">
      <formula>$A18:$A17319=18</formula>
    </cfRule>
    <cfRule type="expression" dxfId="1053" priority="167">
      <formula>$A18:$A17319=17</formula>
    </cfRule>
    <cfRule type="expression" dxfId="1052" priority="168">
      <formula>$A18:$A17319=16</formula>
    </cfRule>
    <cfRule type="expression" dxfId="1051" priority="169">
      <formula>$A18:$A17319=15</formula>
    </cfRule>
    <cfRule type="expression" dxfId="1050" priority="170">
      <formula>$A18:$A17319=14</formula>
    </cfRule>
    <cfRule type="expression" dxfId="1049" priority="171">
      <formula>$A18:$A17319=13</formula>
    </cfRule>
    <cfRule type="expression" dxfId="1048" priority="172">
      <formula>$A18:$A17319=12</formula>
    </cfRule>
    <cfRule type="expression" dxfId="1047" priority="173">
      <formula>$A18:$A17319=11</formula>
    </cfRule>
    <cfRule type="expression" dxfId="1046" priority="174">
      <formula>$A18:$A17319=10</formula>
    </cfRule>
    <cfRule type="expression" dxfId="1045" priority="175">
      <formula>$A18:$A17319=9</formula>
    </cfRule>
    <cfRule type="expression" dxfId="1044" priority="176">
      <formula>$A18:$A17319=8</formula>
    </cfRule>
    <cfRule type="expression" dxfId="1043" priority="177">
      <formula>$A18:$A17319=6</formula>
    </cfRule>
    <cfRule type="expression" dxfId="1042" priority="178">
      <formula>$A18:$A17319=4</formula>
    </cfRule>
    <cfRule type="expression" dxfId="1041" priority="179">
      <formula>$A18:$A17319=2</formula>
    </cfRule>
    <cfRule type="expression" dxfId="1040" priority="180">
      <formula>$A18:$A17319=0</formula>
    </cfRule>
  </conditionalFormatting>
  <conditionalFormatting sqref="BI16:BK16">
    <cfRule type="expression" dxfId="1039" priority="181">
      <formula>$A16:$A17309=19</formula>
    </cfRule>
    <cfRule type="expression" dxfId="1038" priority="182">
      <formula>$A16:$A17309=18</formula>
    </cfRule>
    <cfRule type="expression" dxfId="1037" priority="183">
      <formula>$A16:$A17309=17</formula>
    </cfRule>
    <cfRule type="expression" dxfId="1036" priority="184">
      <formula>$A16:$A17309=16</formula>
    </cfRule>
    <cfRule type="expression" dxfId="1035" priority="185">
      <formula>$A16:$A17309=15</formula>
    </cfRule>
    <cfRule type="expression" dxfId="1034" priority="186">
      <formula>$A16:$A17309=14</formula>
    </cfRule>
    <cfRule type="expression" dxfId="1033" priority="187">
      <formula>$A16:$A17309=13</formula>
    </cfRule>
    <cfRule type="expression" dxfId="1032" priority="188">
      <formula>$A16:$A17309=12</formula>
    </cfRule>
    <cfRule type="expression" dxfId="1031" priority="189">
      <formula>$A16:$A17309=11</formula>
    </cfRule>
    <cfRule type="expression" dxfId="1030" priority="190">
      <formula>$A16:$A17309=10</formula>
    </cfRule>
    <cfRule type="expression" dxfId="1029" priority="191">
      <formula>$A16:$A17309=9</formula>
    </cfRule>
    <cfRule type="expression" dxfId="1028" priority="192">
      <formula>$A16:$A17309=8</formula>
    </cfRule>
    <cfRule type="expression" dxfId="1027" priority="193">
      <formula>$A16:$A17309=6</formula>
    </cfRule>
    <cfRule type="expression" dxfId="1026" priority="194">
      <formula>$A16:$A17309=4</formula>
    </cfRule>
    <cfRule type="expression" dxfId="1025" priority="195">
      <formula>$A16:$A17309=2</formula>
    </cfRule>
    <cfRule type="expression" dxfId="1024" priority="196">
      <formula>$A16:$A17309=0</formula>
    </cfRule>
  </conditionalFormatting>
  <conditionalFormatting sqref="BI14:BL14">
    <cfRule type="expression" dxfId="1023" priority="197">
      <formula>$A14:$A17230=19</formula>
    </cfRule>
    <cfRule type="expression" dxfId="1022" priority="198">
      <formula>$A14:$A17230=18</formula>
    </cfRule>
    <cfRule type="expression" dxfId="1021" priority="199">
      <formula>$A14:$A17230=17</formula>
    </cfRule>
    <cfRule type="expression" dxfId="1020" priority="200">
      <formula>$A14:$A17230=16</formula>
    </cfRule>
    <cfRule type="expression" dxfId="1019" priority="201">
      <formula>$A14:$A17230=15</formula>
    </cfRule>
    <cfRule type="expression" dxfId="1018" priority="202">
      <formula>$A14:$A17230=14</formula>
    </cfRule>
    <cfRule type="expression" dxfId="1017" priority="203">
      <formula>$A14:$A17230=13</formula>
    </cfRule>
    <cfRule type="expression" dxfId="1016" priority="204">
      <formula>$A14:$A17230=12</formula>
    </cfRule>
    <cfRule type="expression" dxfId="1015" priority="205">
      <formula>$A14:$A17230=11</formula>
    </cfRule>
    <cfRule type="expression" dxfId="1014" priority="206">
      <formula>$A14:$A17230=10</formula>
    </cfRule>
    <cfRule type="expression" dxfId="1013" priority="207">
      <formula>$A14:$A17230=9</formula>
    </cfRule>
    <cfRule type="expression" dxfId="1012" priority="208">
      <formula>$A14:$A17230=8</formula>
    </cfRule>
    <cfRule type="expression" dxfId="1011" priority="209">
      <formula>$A14:$A17230=6</formula>
    </cfRule>
    <cfRule type="expression" dxfId="1010" priority="210">
      <formula>$A14:$A17230=4</formula>
    </cfRule>
    <cfRule type="expression" dxfId="1009" priority="211">
      <formula>$A14:$A17230=2</formula>
    </cfRule>
    <cfRule type="expression" dxfId="1008" priority="212">
      <formula>$A14:$A17230=0</formula>
    </cfRule>
  </conditionalFormatting>
  <conditionalFormatting sqref="BL16:BL23 BL25:BL56">
    <cfRule type="expression" dxfId="1007" priority="213">
      <formula>$A16:$A17324=4</formula>
    </cfRule>
    <cfRule type="expression" dxfId="1006" priority="214">
      <formula>$A16:$A17324=2</formula>
    </cfRule>
    <cfRule type="expression" dxfId="1005" priority="215">
      <formula>$A16:$A17324=0</formula>
    </cfRule>
  </conditionalFormatting>
  <conditionalFormatting sqref="BI19:BK23">
    <cfRule type="expression" dxfId="1004" priority="216">
      <formula>$A19:$A17324=19</formula>
    </cfRule>
    <cfRule type="expression" dxfId="1003" priority="217">
      <formula>$A19:$A17324=18</formula>
    </cfRule>
    <cfRule type="expression" dxfId="1002" priority="218">
      <formula>$A19:$A17324=17</formula>
    </cfRule>
    <cfRule type="expression" dxfId="1001" priority="219">
      <formula>$A19:$A17324=16</formula>
    </cfRule>
    <cfRule type="expression" dxfId="1000" priority="220">
      <formula>$A19:$A17324=15</formula>
    </cfRule>
    <cfRule type="expression" dxfId="999" priority="221">
      <formula>$A19:$A17324=14</formula>
    </cfRule>
    <cfRule type="expression" dxfId="998" priority="222">
      <formula>$A19:$A17324=13</formula>
    </cfRule>
    <cfRule type="expression" dxfId="997" priority="223">
      <formula>$A19:$A17324=12</formula>
    </cfRule>
    <cfRule type="expression" dxfId="996" priority="224">
      <formula>$A19:$A17324=11</formula>
    </cfRule>
    <cfRule type="expression" dxfId="995" priority="225">
      <formula>$A19:$A17324=10</formula>
    </cfRule>
    <cfRule type="expression" dxfId="994" priority="226">
      <formula>$A19:$A17324=9</formula>
    </cfRule>
    <cfRule type="expression" dxfId="993" priority="227">
      <formula>$A19:$A17324=8</formula>
    </cfRule>
    <cfRule type="expression" dxfId="992" priority="228">
      <formula>$A19:$A17324=6</formula>
    </cfRule>
    <cfRule type="expression" dxfId="991" priority="229">
      <formula>$A19:$A17324=4</formula>
    </cfRule>
    <cfRule type="expression" dxfId="990" priority="230">
      <formula>$A19:$A17324=2</formula>
    </cfRule>
    <cfRule type="expression" dxfId="989" priority="231">
      <formula>$A19:$A17324=0</formula>
    </cfRule>
  </conditionalFormatting>
  <conditionalFormatting sqref="BN55:BN56">
    <cfRule type="expression" dxfId="988" priority="21">
      <formula>$A55:$A17362=6</formula>
    </cfRule>
    <cfRule type="expression" dxfId="987" priority="22">
      <formula>$A55:$A17362=4</formula>
    </cfRule>
    <cfRule type="expression" dxfId="986" priority="23">
      <formula>$A55:$A17362=2</formula>
    </cfRule>
    <cfRule type="expression" dxfId="985" priority="24">
      <formula>$A55:$A17362=0</formula>
    </cfRule>
  </conditionalFormatting>
  <conditionalFormatting sqref="BN55:BO56">
    <cfRule type="expression" dxfId="984" priority="25">
      <formula>$A55:$A17370=19</formula>
    </cfRule>
    <cfRule type="expression" dxfId="983" priority="26">
      <formula>$A55:$A17370=18</formula>
    </cfRule>
    <cfRule type="expression" dxfId="982" priority="27">
      <formula>$A55:$A17370=17</formula>
    </cfRule>
    <cfRule type="expression" dxfId="981" priority="28">
      <formula>$A55:$A17370=16</formula>
    </cfRule>
    <cfRule type="expression" dxfId="980" priority="29">
      <formula>$A55:$A17370=15</formula>
    </cfRule>
    <cfRule type="expression" dxfId="979" priority="30">
      <formula>$A55:$A17370=14</formula>
    </cfRule>
    <cfRule type="expression" dxfId="978" priority="31">
      <formula>$A55:$A17370=13</formula>
    </cfRule>
    <cfRule type="expression" dxfId="977" priority="32">
      <formula>$A55:$A17370=12</formula>
    </cfRule>
    <cfRule type="expression" dxfId="976" priority="33">
      <formula>$A55:$A17370=11</formula>
    </cfRule>
    <cfRule type="expression" dxfId="975" priority="34">
      <formula>$A55:$A17370=10</formula>
    </cfRule>
    <cfRule type="expression" dxfId="974" priority="35">
      <formula>$A55:$A17370=9</formula>
    </cfRule>
    <cfRule type="expression" dxfId="973" priority="36">
      <formula>$A55:$A17370=8</formula>
    </cfRule>
    <cfRule type="expression" dxfId="972" priority="37">
      <formula>$A55:$A17370=6</formula>
    </cfRule>
    <cfRule type="expression" dxfId="971" priority="38">
      <formula>$A55:$A17370=4</formula>
    </cfRule>
    <cfRule type="expression" dxfId="970" priority="39">
      <formula>$A55:$A17370=2</formula>
    </cfRule>
    <cfRule type="expression" dxfId="969" priority="40">
      <formula>$A55:$A17370=0</formula>
    </cfRule>
  </conditionalFormatting>
  <conditionalFormatting sqref="BJ25">
    <cfRule type="expression" dxfId="968" priority="17">
      <formula>$A25:$A17332=6</formula>
    </cfRule>
    <cfRule type="expression" dxfId="967" priority="18">
      <formula>$A25:$A17332=4</formula>
    </cfRule>
    <cfRule type="expression" dxfId="966" priority="19">
      <formula>$A25:$A17332=2</formula>
    </cfRule>
    <cfRule type="expression" dxfId="965" priority="20">
      <formula>$A25:$A17332=0</formula>
    </cfRule>
  </conditionalFormatting>
  <conditionalFormatting sqref="C14">
    <cfRule type="expression" dxfId="964" priority="1">
      <formula>$A14:$A17230=19</formula>
    </cfRule>
    <cfRule type="expression" dxfId="963" priority="2">
      <formula>$A14:$A17230=18</formula>
    </cfRule>
    <cfRule type="expression" dxfId="962" priority="3">
      <formula>$A14:$A17230=17</formula>
    </cfRule>
    <cfRule type="expression" dxfId="961" priority="4">
      <formula>$A14:$A17230=16</formula>
    </cfRule>
    <cfRule type="expression" dxfId="960" priority="5">
      <formula>$A14:$A17230=15</formula>
    </cfRule>
    <cfRule type="expression" dxfId="959" priority="6">
      <formula>$A14:$A17230=14</formula>
    </cfRule>
    <cfRule type="expression" dxfId="958" priority="7">
      <formula>$A14:$A17230=13</formula>
    </cfRule>
    <cfRule type="expression" dxfId="957" priority="8">
      <formula>$A14:$A17230=12</formula>
    </cfRule>
    <cfRule type="expression" dxfId="956" priority="9">
      <formula>$A14:$A17230=11</formula>
    </cfRule>
    <cfRule type="expression" dxfId="955" priority="10">
      <formula>$A14:$A17230=10</formula>
    </cfRule>
    <cfRule type="expression" dxfId="954" priority="11">
      <formula>$A14:$A17230=9</formula>
    </cfRule>
    <cfRule type="expression" dxfId="953" priority="12">
      <formula>$A14:$A17230=8</formula>
    </cfRule>
    <cfRule type="expression" dxfId="952" priority="13">
      <formula>$A14:$A17230=6</formula>
    </cfRule>
    <cfRule type="expression" dxfId="951" priority="14">
      <formula>$A14:$A17230=4</formula>
    </cfRule>
    <cfRule type="expression" dxfId="950" priority="15">
      <formula>$A14:$A17230=2</formula>
    </cfRule>
    <cfRule type="expression" dxfId="949" priority="16">
      <formula>$A14:$A17230=0</formula>
    </cfRule>
  </conditionalFormatting>
  <pageMargins left="0.25" right="0.25" top="0.75" bottom="0.75" header="0.3" footer="0.3"/>
  <pageSetup paperSize="8" scale="2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6"/>
  <sheetViews>
    <sheetView zoomScale="85" zoomScaleNormal="85" workbookViewId="0">
      <selection activeCell="E3" sqref="E3"/>
    </sheetView>
  </sheetViews>
  <sheetFormatPr defaultRowHeight="15"/>
  <cols>
    <col min="1" max="1" width="25.85546875" customWidth="1"/>
    <col min="2" max="2" width="71.42578125" bestFit="1" customWidth="1"/>
    <col min="3" max="3" width="2.5703125" customWidth="1"/>
    <col min="4" max="4" width="21.28515625" customWidth="1"/>
    <col min="5" max="5" width="10.5703125" bestFit="1" customWidth="1"/>
    <col min="6" max="8" width="9.42578125" bestFit="1" customWidth="1"/>
    <col min="9" max="10" width="10.140625" bestFit="1" customWidth="1"/>
    <col min="11" max="56" width="11.140625" bestFit="1" customWidth="1"/>
  </cols>
  <sheetData>
    <row r="1" spans="1:56" ht="51">
      <c r="B1" s="91" t="s">
        <v>143</v>
      </c>
      <c r="C1" s="91"/>
      <c r="D1" s="80" t="s">
        <v>137</v>
      </c>
      <c r="E1" s="81">
        <v>44353</v>
      </c>
      <c r="F1" s="81">
        <v>44360</v>
      </c>
      <c r="G1" s="81">
        <v>44367</v>
      </c>
      <c r="H1" s="81">
        <v>44374</v>
      </c>
      <c r="I1" s="81">
        <v>44381</v>
      </c>
      <c r="J1" s="81">
        <v>44388</v>
      </c>
      <c r="K1" s="81">
        <v>44395</v>
      </c>
      <c r="L1" s="81">
        <v>44402</v>
      </c>
      <c r="M1" s="81">
        <v>44409</v>
      </c>
      <c r="N1" s="81">
        <v>44416</v>
      </c>
      <c r="O1" s="81">
        <v>44423</v>
      </c>
      <c r="P1" s="81">
        <v>44430</v>
      </c>
      <c r="Q1" s="81">
        <v>44437</v>
      </c>
      <c r="R1" s="81">
        <v>44444</v>
      </c>
      <c r="S1" s="81">
        <v>44451</v>
      </c>
      <c r="T1" s="81">
        <v>44458</v>
      </c>
      <c r="U1" s="81">
        <v>44465</v>
      </c>
      <c r="V1" s="81">
        <v>44472</v>
      </c>
      <c r="W1" s="81">
        <v>44479</v>
      </c>
      <c r="X1" s="81">
        <v>44486</v>
      </c>
      <c r="Y1" s="81">
        <v>44493</v>
      </c>
      <c r="Z1" s="81">
        <v>44500</v>
      </c>
      <c r="AA1" s="81">
        <v>44507</v>
      </c>
      <c r="AB1" s="81">
        <v>44514</v>
      </c>
      <c r="AC1" s="81">
        <v>44521</v>
      </c>
      <c r="AD1" s="81">
        <v>44528</v>
      </c>
      <c r="AE1" s="81">
        <v>44535</v>
      </c>
      <c r="AF1" s="81">
        <v>44542</v>
      </c>
      <c r="AG1" s="81">
        <v>44549</v>
      </c>
      <c r="AH1" s="81">
        <v>44556</v>
      </c>
      <c r="AI1" s="81">
        <v>44563</v>
      </c>
      <c r="AJ1" s="81">
        <v>44570</v>
      </c>
      <c r="AK1" s="81">
        <v>44577</v>
      </c>
      <c r="AL1" s="81">
        <v>44584</v>
      </c>
      <c r="AM1" s="81">
        <v>44591</v>
      </c>
      <c r="AN1" s="81">
        <v>44598</v>
      </c>
      <c r="AO1" s="81">
        <v>44605</v>
      </c>
      <c r="AP1" s="81">
        <v>44612</v>
      </c>
      <c r="AQ1" s="81">
        <v>44619</v>
      </c>
      <c r="AR1" s="81">
        <v>44626</v>
      </c>
      <c r="AS1" s="81">
        <v>44633</v>
      </c>
      <c r="AT1" s="81">
        <v>44640</v>
      </c>
      <c r="AU1" s="81">
        <v>44647</v>
      </c>
      <c r="AV1" s="81">
        <v>44654</v>
      </c>
      <c r="AW1" s="81">
        <v>44661</v>
      </c>
      <c r="AX1" s="81">
        <v>44668</v>
      </c>
      <c r="AY1" s="81">
        <v>44675</v>
      </c>
      <c r="AZ1" s="81">
        <v>44682</v>
      </c>
      <c r="BA1" s="81">
        <v>44689</v>
      </c>
      <c r="BB1" s="81">
        <v>44696</v>
      </c>
      <c r="BC1" s="81">
        <v>44703</v>
      </c>
      <c r="BD1" s="81">
        <v>44710</v>
      </c>
    </row>
    <row r="2" spans="1:56" ht="15.75" thickBot="1">
      <c r="B2" s="91"/>
      <c r="C2" s="91"/>
      <c r="D2" s="80"/>
      <c r="E2" s="107">
        <v>1</v>
      </c>
      <c r="F2" s="107">
        <f t="shared" ref="F2:BC2" si="0">E2+1</f>
        <v>2</v>
      </c>
      <c r="G2" s="107">
        <f t="shared" si="0"/>
        <v>3</v>
      </c>
      <c r="H2" s="107">
        <f t="shared" si="0"/>
        <v>4</v>
      </c>
      <c r="I2" s="107">
        <f t="shared" si="0"/>
        <v>5</v>
      </c>
      <c r="J2" s="107">
        <f t="shared" si="0"/>
        <v>6</v>
      </c>
      <c r="K2" s="107">
        <f t="shared" si="0"/>
        <v>7</v>
      </c>
      <c r="L2" s="107">
        <f t="shared" si="0"/>
        <v>8</v>
      </c>
      <c r="M2" s="107">
        <f t="shared" si="0"/>
        <v>9</v>
      </c>
      <c r="N2" s="107">
        <f t="shared" si="0"/>
        <v>10</v>
      </c>
      <c r="O2" s="107">
        <f t="shared" si="0"/>
        <v>11</v>
      </c>
      <c r="P2" s="107">
        <f t="shared" si="0"/>
        <v>12</v>
      </c>
      <c r="Q2" s="107">
        <f t="shared" si="0"/>
        <v>13</v>
      </c>
      <c r="R2" s="107">
        <f t="shared" si="0"/>
        <v>14</v>
      </c>
      <c r="S2" s="107">
        <f t="shared" si="0"/>
        <v>15</v>
      </c>
      <c r="T2" s="107">
        <f t="shared" si="0"/>
        <v>16</v>
      </c>
      <c r="U2" s="107">
        <f t="shared" si="0"/>
        <v>17</v>
      </c>
      <c r="V2" s="107">
        <f t="shared" si="0"/>
        <v>18</v>
      </c>
      <c r="W2" s="107">
        <f t="shared" si="0"/>
        <v>19</v>
      </c>
      <c r="X2" s="107">
        <f t="shared" si="0"/>
        <v>20</v>
      </c>
      <c r="Y2" s="107">
        <f t="shared" si="0"/>
        <v>21</v>
      </c>
      <c r="Z2" s="107">
        <f t="shared" si="0"/>
        <v>22</v>
      </c>
      <c r="AA2" s="107">
        <f t="shared" si="0"/>
        <v>23</v>
      </c>
      <c r="AB2" s="107">
        <f t="shared" si="0"/>
        <v>24</v>
      </c>
      <c r="AC2" s="107">
        <f t="shared" si="0"/>
        <v>25</v>
      </c>
      <c r="AD2" s="107">
        <f t="shared" si="0"/>
        <v>26</v>
      </c>
      <c r="AE2" s="107">
        <f t="shared" si="0"/>
        <v>27</v>
      </c>
      <c r="AF2" s="107">
        <f t="shared" si="0"/>
        <v>28</v>
      </c>
      <c r="AG2" s="107">
        <f t="shared" si="0"/>
        <v>29</v>
      </c>
      <c r="AH2" s="107">
        <f t="shared" si="0"/>
        <v>30</v>
      </c>
      <c r="AI2" s="107">
        <f t="shared" si="0"/>
        <v>31</v>
      </c>
      <c r="AJ2" s="107">
        <f t="shared" si="0"/>
        <v>32</v>
      </c>
      <c r="AK2" s="107">
        <f t="shared" si="0"/>
        <v>33</v>
      </c>
      <c r="AL2" s="107">
        <f t="shared" si="0"/>
        <v>34</v>
      </c>
      <c r="AM2" s="107">
        <f t="shared" si="0"/>
        <v>35</v>
      </c>
      <c r="AN2" s="107">
        <f t="shared" si="0"/>
        <v>36</v>
      </c>
      <c r="AO2" s="107">
        <f t="shared" si="0"/>
        <v>37</v>
      </c>
      <c r="AP2" s="107">
        <f t="shared" si="0"/>
        <v>38</v>
      </c>
      <c r="AQ2" s="107">
        <f t="shared" si="0"/>
        <v>39</v>
      </c>
      <c r="AR2" s="107">
        <f t="shared" si="0"/>
        <v>40</v>
      </c>
      <c r="AS2" s="107">
        <f t="shared" si="0"/>
        <v>41</v>
      </c>
      <c r="AT2" s="107">
        <f t="shared" si="0"/>
        <v>42</v>
      </c>
      <c r="AU2" s="107">
        <f t="shared" si="0"/>
        <v>43</v>
      </c>
      <c r="AV2" s="107">
        <f t="shared" si="0"/>
        <v>44</v>
      </c>
      <c r="AW2" s="107">
        <f t="shared" si="0"/>
        <v>45</v>
      </c>
      <c r="AX2" s="107">
        <f t="shared" si="0"/>
        <v>46</v>
      </c>
      <c r="AY2" s="107">
        <f t="shared" si="0"/>
        <v>47</v>
      </c>
      <c r="AZ2" s="107">
        <f t="shared" si="0"/>
        <v>48</v>
      </c>
      <c r="BA2" s="107">
        <f t="shared" si="0"/>
        <v>49</v>
      </c>
      <c r="BB2" s="107">
        <f t="shared" si="0"/>
        <v>50</v>
      </c>
      <c r="BC2" s="107">
        <f t="shared" si="0"/>
        <v>51</v>
      </c>
      <c r="BD2" s="107">
        <f>BC2+1</f>
        <v>52</v>
      </c>
    </row>
    <row r="3" spans="1:56">
      <c r="A3" t="s">
        <v>142</v>
      </c>
      <c r="B3" s="82" t="s">
        <v>81</v>
      </c>
      <c r="C3" s="82">
        <v>1</v>
      </c>
      <c r="D3" s="104" t="s">
        <v>135</v>
      </c>
      <c r="E3" s="85" t="e">
        <f>INDEX('Наше предложение по РД '!$BH$12:$DG$375,VLOOKUP($B$3,'Наше предложение по РД '!$V$12:$HK$375,30,0),HLOOKUP(E$1,'Наше предложение по РД '!$BH$6:$DG$375,4,0))</f>
        <v>#N/A</v>
      </c>
      <c r="F3" s="85" t="e">
        <f>INDEX('Наше предложение по РД '!$BH$12:$DG$375,VLOOKUP($B$3,'Наше предложение по РД '!$V$12:$HK$375,30,0),HLOOKUP(F$1,'Наше предложение по РД '!$BH$6:$DG$375,4,0))</f>
        <v>#N/A</v>
      </c>
      <c r="G3" s="85" t="e">
        <f>INDEX('Наше предложение по РД '!$BH$12:$DG$375,VLOOKUP($B$3,'Наше предложение по РД '!$V$12:$HK$375,30,0),HLOOKUP(G$1,'Наше предложение по РД '!$BH$6:$DG$375,4,0))</f>
        <v>#N/A</v>
      </c>
      <c r="H3" s="85" t="e">
        <f>INDEX('Наше предложение по РД '!$BH$12:$DG$375,VLOOKUP($B$3,'Наше предложение по РД '!$V$12:$HK$375,30,0),HLOOKUP(H$1,'Наше предложение по РД '!$BH$6:$DG$375,4,0))</f>
        <v>#N/A</v>
      </c>
      <c r="I3" s="85" t="e">
        <f>INDEX('Наше предложение по РД '!$BH$12:$DG$375,VLOOKUP($B$3,'Наше предложение по РД '!$V$12:$HK$375,30,0),HLOOKUP(I$1,'Наше предложение по РД '!$BH$6:$DG$375,4,0))</f>
        <v>#N/A</v>
      </c>
      <c r="J3" s="85" t="e">
        <f>INDEX('Наше предложение по РД '!$BH$12:$DG$375,VLOOKUP($B$3,'Наше предложение по РД '!$V$12:$HK$375,30,0),HLOOKUP(J$1,'Наше предложение по РД '!$BH$6:$DG$375,4,0))</f>
        <v>#N/A</v>
      </c>
      <c r="K3" s="85" t="e">
        <f>INDEX('Наше предложение по РД '!$BH$12:$DG$375,VLOOKUP($B$3,'Наше предложение по РД '!$V$12:$HK$375,30,0),HLOOKUP(K$1,'Наше предложение по РД '!$BH$6:$DG$375,4,0))</f>
        <v>#N/A</v>
      </c>
      <c r="L3" s="85" t="e">
        <f>INDEX('Наше предложение по РД '!$BH$12:$DG$375,VLOOKUP($B$3,'Наше предложение по РД '!$V$12:$HK$375,30,0),HLOOKUP(L$1,'Наше предложение по РД '!$BH$6:$DG$375,4,0))</f>
        <v>#N/A</v>
      </c>
      <c r="M3" s="85" t="e">
        <f>INDEX('Наше предложение по РД '!$BH$12:$DG$375,VLOOKUP($B$3,'Наше предложение по РД '!$V$12:$HK$375,30,0),HLOOKUP(M$1,'Наше предложение по РД '!$BH$6:$DG$375,4,0))</f>
        <v>#N/A</v>
      </c>
      <c r="N3" s="85" t="e">
        <f>INDEX('Наше предложение по РД '!$BH$12:$DG$375,VLOOKUP($B$3,'Наше предложение по РД '!$V$12:$HK$375,30,0),HLOOKUP(N$1,'Наше предложение по РД '!$BH$6:$DG$375,4,0))</f>
        <v>#N/A</v>
      </c>
      <c r="O3" s="85" t="e">
        <f>INDEX('Наше предложение по РД '!$BH$12:$DG$375,VLOOKUP($B$3,'Наше предложение по РД '!$V$12:$HK$375,30,0),HLOOKUP(O$1,'Наше предложение по РД '!$BH$6:$DG$375,4,0))</f>
        <v>#N/A</v>
      </c>
      <c r="P3" s="85" t="e">
        <f>INDEX('Наше предложение по РД '!$BH$12:$DG$375,VLOOKUP($B$3,'Наше предложение по РД '!$V$12:$HK$375,30,0),HLOOKUP(P$1,'Наше предложение по РД '!$BH$6:$DG$375,4,0))</f>
        <v>#N/A</v>
      </c>
      <c r="Q3" s="85" t="e">
        <f>INDEX('Наше предложение по РД '!$BH$12:$DG$375,VLOOKUP($B$3,'Наше предложение по РД '!$V$12:$HK$375,30,0),HLOOKUP(Q$1,'Наше предложение по РД '!$BH$6:$DG$375,4,0))</f>
        <v>#N/A</v>
      </c>
      <c r="R3" s="85" t="e">
        <f>INDEX('Наше предложение по РД '!$BH$12:$DG$375,VLOOKUP($B$3,'Наше предложение по РД '!$V$12:$HK$375,30,0),HLOOKUP(R$1,'Наше предложение по РД '!$BH$6:$DG$375,4,0))</f>
        <v>#N/A</v>
      </c>
      <c r="S3" s="85" t="e">
        <f>INDEX('Наше предложение по РД '!$BH$12:$DG$375,VLOOKUP($B$3,'Наше предложение по РД '!$V$12:$HK$375,30,0),HLOOKUP(S$1,'Наше предложение по РД '!$BH$6:$DG$375,4,0))</f>
        <v>#N/A</v>
      </c>
      <c r="T3" s="85" t="e">
        <f>INDEX('Наше предложение по РД '!$BH$12:$DG$375,VLOOKUP($B$3,'Наше предложение по РД '!$V$12:$HK$375,30,0),HLOOKUP(T$1,'Наше предложение по РД '!$BH$6:$DG$375,4,0))</f>
        <v>#N/A</v>
      </c>
      <c r="U3" s="85" t="e">
        <f>INDEX('Наше предложение по РД '!$BH$12:$DG$375,VLOOKUP($B$3,'Наше предложение по РД '!$V$12:$HK$375,30,0),HLOOKUP(U$1,'Наше предложение по РД '!$BH$6:$DG$375,4,0))</f>
        <v>#N/A</v>
      </c>
      <c r="V3" s="85" t="e">
        <f>INDEX('Наше предложение по РД '!$BH$12:$DG$375,VLOOKUP($B$3,'Наше предложение по РД '!$V$12:$HK$375,30,0),HLOOKUP(V$1,'Наше предложение по РД '!$BH$6:$DG$375,4,0))</f>
        <v>#N/A</v>
      </c>
      <c r="W3" s="85" t="e">
        <f>INDEX('Наше предложение по РД '!$BH$12:$DG$375,VLOOKUP($B$3,'Наше предложение по РД '!$V$12:$HK$375,30,0),HLOOKUP(W$1,'Наше предложение по РД '!$BH$6:$DG$375,4,0))</f>
        <v>#N/A</v>
      </c>
      <c r="X3" s="85" t="e">
        <f>INDEX('Наше предложение по РД '!$BH$12:$DG$375,VLOOKUP($B$3,'Наше предложение по РД '!$V$12:$HK$375,30,0),HLOOKUP(X$1,'Наше предложение по РД '!$BH$6:$DG$375,4,0))</f>
        <v>#N/A</v>
      </c>
      <c r="Y3" s="85" t="e">
        <f>INDEX('Наше предложение по РД '!$BH$12:$DG$375,VLOOKUP($B$3,'Наше предложение по РД '!$V$12:$HK$375,30,0),HLOOKUP(Y$1,'Наше предложение по РД '!$BH$6:$DG$375,4,0))</f>
        <v>#N/A</v>
      </c>
      <c r="Z3" s="85" t="e">
        <f>INDEX('Наше предложение по РД '!$BH$12:$DG$375,VLOOKUP($B$3,'Наше предложение по РД '!$V$12:$HK$375,30,0),HLOOKUP(Z$1,'Наше предложение по РД '!$BH$6:$DG$375,4,0))</f>
        <v>#N/A</v>
      </c>
      <c r="AA3" s="85" t="e">
        <f>INDEX('Наше предложение по РД '!$BH$12:$DG$375,VLOOKUP($B$3,'Наше предложение по РД '!$V$12:$HK$375,30,0),HLOOKUP(AA$1,'Наше предложение по РД '!$BH$6:$DG$375,4,0))</f>
        <v>#N/A</v>
      </c>
      <c r="AB3" s="85" t="e">
        <f>INDEX('Наше предложение по РД '!$BH$12:$DG$375,VLOOKUP($B$3,'Наше предложение по РД '!$V$12:$HK$375,30,0),HLOOKUP(AB$1,'Наше предложение по РД '!$BH$6:$DG$375,4,0))</f>
        <v>#N/A</v>
      </c>
      <c r="AC3" s="85" t="e">
        <f>INDEX('Наше предложение по РД '!$BH$12:$DG$375,VLOOKUP($B$3,'Наше предложение по РД '!$V$12:$HK$375,30,0),HLOOKUP(AC$1,'Наше предложение по РД '!$BH$6:$DG$375,4,0))</f>
        <v>#N/A</v>
      </c>
      <c r="AD3" s="85" t="e">
        <f>INDEX('Наше предложение по РД '!$BH$12:$DG$375,VLOOKUP($B$3,'Наше предложение по РД '!$V$12:$HK$375,30,0),HLOOKUP(AD$1,'Наше предложение по РД '!$BH$6:$DG$375,4,0))</f>
        <v>#N/A</v>
      </c>
      <c r="AE3" s="85" t="e">
        <f>INDEX('Наше предложение по РД '!$BH$12:$DG$375,VLOOKUP($B$3,'Наше предложение по РД '!$V$12:$HK$375,30,0),HLOOKUP(AE$1,'Наше предложение по РД '!$BH$6:$DG$375,4,0))</f>
        <v>#N/A</v>
      </c>
      <c r="AF3" s="85" t="e">
        <f>INDEX('Наше предложение по РД '!$BH$12:$DG$375,VLOOKUP($B$3,'Наше предложение по РД '!$V$12:$HK$375,30,0),HLOOKUP(AF$1,'Наше предложение по РД '!$BH$6:$DG$375,4,0))</f>
        <v>#N/A</v>
      </c>
      <c r="AG3" s="85" t="e">
        <f>INDEX('Наше предложение по РД '!$BH$12:$DG$375,VLOOKUP($B$3,'Наше предложение по РД '!$V$12:$HK$375,30,0),HLOOKUP(AG$1,'Наше предложение по РД '!$BH$6:$DG$375,4,0))</f>
        <v>#N/A</v>
      </c>
      <c r="AH3" s="85" t="e">
        <f>INDEX('Наше предложение по РД '!$BH$12:$DG$375,VLOOKUP($B$3,'Наше предложение по РД '!$V$12:$HK$375,30,0),HLOOKUP(AH$1,'Наше предложение по РД '!$BH$6:$DG$375,4,0))</f>
        <v>#N/A</v>
      </c>
      <c r="AI3" s="85" t="e">
        <f>INDEX('Наше предложение по РД '!$BH$12:$DG$375,VLOOKUP($B$3,'Наше предложение по РД '!$V$12:$HK$375,30,0),HLOOKUP(AI$1,'Наше предложение по РД '!$BH$6:$DG$375,4,0))</f>
        <v>#N/A</v>
      </c>
      <c r="AJ3" s="85" t="e">
        <f>INDEX('Наше предложение по РД '!$BH$12:$DG$375,VLOOKUP($B$3,'Наше предложение по РД '!$V$12:$HK$375,30,0),HLOOKUP(AJ$1,'Наше предложение по РД '!$BH$6:$DG$375,4,0))</f>
        <v>#N/A</v>
      </c>
      <c r="AK3" s="85" t="e">
        <f>INDEX('Наше предложение по РД '!$BH$12:$DG$375,VLOOKUP($B$3,'Наше предложение по РД '!$V$12:$HK$375,30,0),HLOOKUP(AK$1,'Наше предложение по РД '!$BH$6:$DG$375,4,0))</f>
        <v>#N/A</v>
      </c>
      <c r="AL3" s="85" t="e">
        <f>INDEX('Наше предложение по РД '!$BH$12:$DG$375,VLOOKUP($B$3,'Наше предложение по РД '!$V$12:$HK$375,30,0),HLOOKUP(AL$1,'Наше предложение по РД '!$BH$6:$DG$375,4,0))</f>
        <v>#N/A</v>
      </c>
      <c r="AM3" s="85" t="e">
        <f>INDEX('Наше предложение по РД '!$BH$12:$DG$375,VLOOKUP($B$3,'Наше предложение по РД '!$V$12:$HK$375,30,0),HLOOKUP(AM$1,'Наше предложение по РД '!$BH$6:$DG$375,4,0))</f>
        <v>#N/A</v>
      </c>
      <c r="AN3" s="85" t="e">
        <f>INDEX('Наше предложение по РД '!$BH$12:$DG$375,VLOOKUP($B$3,'Наше предложение по РД '!$V$12:$HK$375,30,0),HLOOKUP(AN$1,'Наше предложение по РД '!$BH$6:$DG$375,4,0))</f>
        <v>#N/A</v>
      </c>
      <c r="AO3" s="85" t="e">
        <f>INDEX('Наше предложение по РД '!$BH$12:$DG$375,VLOOKUP($B$3,'Наше предложение по РД '!$V$12:$HK$375,30,0),HLOOKUP(AO$1,'Наше предложение по РД '!$BH$6:$DG$375,4,0))</f>
        <v>#N/A</v>
      </c>
      <c r="AP3" s="85" t="e">
        <f>INDEX('Наше предложение по РД '!$BH$12:$DG$375,VLOOKUP($B$3,'Наше предложение по РД '!$V$12:$HK$375,30,0),HLOOKUP(AP$1,'Наше предложение по РД '!$BH$6:$DG$375,4,0))</f>
        <v>#N/A</v>
      </c>
      <c r="AQ3" s="85" t="e">
        <f>INDEX('Наше предложение по РД '!$BH$12:$DG$375,VLOOKUP($B$3,'Наше предложение по РД '!$V$12:$HK$375,30,0),HLOOKUP(AQ$1,'Наше предложение по РД '!$BH$6:$DG$375,4,0))</f>
        <v>#N/A</v>
      </c>
      <c r="AR3" s="85" t="e">
        <f>INDEX('Наше предложение по РД '!$BH$12:$DG$375,VLOOKUP($B$3,'Наше предложение по РД '!$V$12:$HK$375,30,0),HLOOKUP(AR$1,'Наше предложение по РД '!$BH$6:$DG$375,4,0))</f>
        <v>#N/A</v>
      </c>
      <c r="AS3" s="85" t="e">
        <f>INDEX('Наше предложение по РД '!$BH$12:$DG$375,VLOOKUP($B$3,'Наше предложение по РД '!$V$12:$HK$375,30,0),HLOOKUP(AS$1,'Наше предложение по РД '!$BH$6:$DG$375,4,0))</f>
        <v>#N/A</v>
      </c>
      <c r="AT3" s="85" t="e">
        <f>INDEX('Наше предложение по РД '!$BH$12:$DG$375,VLOOKUP($B$3,'Наше предложение по РД '!$V$12:$HK$375,30,0),HLOOKUP(AT$1,'Наше предложение по РД '!$BH$6:$DG$375,4,0))</f>
        <v>#N/A</v>
      </c>
      <c r="AU3" s="85" t="e">
        <f>INDEX('Наше предложение по РД '!$BH$12:$DG$375,VLOOKUP($B$3,'Наше предложение по РД '!$V$12:$HK$375,30,0),HLOOKUP(AU$1,'Наше предложение по РД '!$BH$6:$DG$375,4,0))</f>
        <v>#N/A</v>
      </c>
      <c r="AV3" s="85" t="e">
        <f>INDEX('Наше предложение по РД '!$BH$12:$DG$375,VLOOKUP($B$3,'Наше предложение по РД '!$V$12:$HK$375,30,0),HLOOKUP(AV$1,'Наше предложение по РД '!$BH$6:$DG$375,4,0))</f>
        <v>#N/A</v>
      </c>
      <c r="AW3" s="85" t="e">
        <f>INDEX('Наше предложение по РД '!$BH$12:$DG$375,VLOOKUP($B$3,'Наше предложение по РД '!$V$12:$HK$375,30,0),HLOOKUP(AW$1,'Наше предложение по РД '!$BH$6:$DG$375,4,0))</f>
        <v>#N/A</v>
      </c>
      <c r="AX3" s="85" t="e">
        <f>INDEX('Наше предложение по РД '!$BH$12:$DG$375,VLOOKUP($B$3,'Наше предложение по РД '!$V$12:$HK$375,30,0),HLOOKUP(AX$1,'Наше предложение по РД '!$BH$6:$DG$375,4,0))</f>
        <v>#N/A</v>
      </c>
      <c r="AY3" s="85" t="e">
        <f>INDEX('Наше предложение по РД '!$BH$12:$DG$375,VLOOKUP($B$3,'Наше предложение по РД '!$V$12:$HK$375,30,0),HLOOKUP(AY$1,'Наше предложение по РД '!$BH$6:$DG$375,4,0))</f>
        <v>#N/A</v>
      </c>
      <c r="AZ3" s="85" t="e">
        <f>INDEX('Наше предложение по РД '!$BH$12:$DG$375,VLOOKUP($B$3,'Наше предложение по РД '!$V$12:$HK$375,30,0),HLOOKUP(AZ$1,'Наше предложение по РД '!$BH$6:$DG$375,4,0))</f>
        <v>#N/A</v>
      </c>
      <c r="BA3" s="85" t="e">
        <f>INDEX('Наше предложение по РД '!$BH$12:$DG$375,VLOOKUP($B$3,'Наше предложение по РД '!$V$12:$HK$375,30,0),HLOOKUP(BA$1,'Наше предложение по РД '!$BH$6:$DG$375,4,0))</f>
        <v>#N/A</v>
      </c>
      <c r="BB3" s="85" t="e">
        <f>INDEX('Наше предложение по РД '!$BH$12:$DG$375,VLOOKUP($B$3,'Наше предложение по РД '!$V$12:$HK$375,30,0),HLOOKUP(BB$1,'Наше предложение по РД '!$BH$6:$DG$375,4,0))</f>
        <v>#N/A</v>
      </c>
      <c r="BC3" s="85" t="e">
        <f>INDEX('Наше предложение по РД '!$BH$12:$DG$375,VLOOKUP($B$3,'Наше предложение по РД '!$V$12:$HK$375,30,0),HLOOKUP(BC$1,'Наше предложение по РД '!$BH$6:$DG$375,4,0))</f>
        <v>#N/A</v>
      </c>
      <c r="BD3" s="86" t="e">
        <f>INDEX('Наше предложение по РД '!$BH$12:$DG$375,VLOOKUP($B$3,'Наше предложение по РД '!$V$12:$HK$375,30,0),HLOOKUP(BD$1,'Наше предложение по РД '!$BH$6:$DG$375,4,0))</f>
        <v>#N/A</v>
      </c>
    </row>
    <row r="4" spans="1:56">
      <c r="A4" t="s">
        <v>142</v>
      </c>
      <c r="B4" s="83"/>
      <c r="C4" s="83">
        <f>C3+1</f>
        <v>2</v>
      </c>
      <c r="D4" s="105" t="s">
        <v>138</v>
      </c>
      <c r="E4" s="157"/>
      <c r="F4" s="89"/>
      <c r="G4" s="89"/>
      <c r="H4" s="89"/>
      <c r="I4" s="89"/>
      <c r="J4" s="89"/>
      <c r="K4" s="89"/>
      <c r="L4" s="89"/>
      <c r="M4" s="89"/>
      <c r="N4" s="89" t="e">
        <f>INDEX('Наше предложение по РД '!$DJ$12:$FI$375,VLOOKUP($B$3,'Наше предложение по РД '!$V$12:$HK$375,30,0),HLOOKUP(N$1,'Наше предложение по РД '!$DJ$6:$FI$11,4,0))</f>
        <v>#N/A</v>
      </c>
      <c r="O4" s="89" t="e">
        <f>INDEX('Наше предложение по РД '!$DJ$12:$FI$375,VLOOKUP($B$3,'Наше предложение по РД '!$V$12:$HK$375,30,0),HLOOKUP(O$1,'Наше предложение по РД '!$DJ$6:$FI$11,4,0))</f>
        <v>#N/A</v>
      </c>
      <c r="P4" s="89" t="e">
        <f>INDEX('Наше предложение по РД '!$DJ$12:$FI$375,VLOOKUP($B$3,'Наше предложение по РД '!$V$12:$HK$375,30,0),HLOOKUP(P$1,'Наше предложение по РД '!$DJ$6:$FI$11,4,0))</f>
        <v>#N/A</v>
      </c>
      <c r="Q4" s="89" t="e">
        <f>INDEX('Наше предложение по РД '!$DJ$12:$FI$375,VLOOKUP($B$3,'Наше предложение по РД '!$V$12:$HK$375,30,0),HLOOKUP(Q$1,'Наше предложение по РД '!$DJ$6:$FI$11,4,0))</f>
        <v>#N/A</v>
      </c>
      <c r="R4" s="89" t="e">
        <f>INDEX('Наше предложение по РД '!$DJ$12:$FI$375,VLOOKUP($B$3,'Наше предложение по РД '!$V$12:$HK$375,30,0),HLOOKUP(R$1,'Наше предложение по РД '!$DJ$6:$FI$11,4,0))</f>
        <v>#N/A</v>
      </c>
      <c r="S4" s="89" t="e">
        <f>INDEX('Наше предложение по РД '!$DJ$12:$FI$375,VLOOKUP($B$3,'Наше предложение по РД '!$V$12:$HK$375,30,0),HLOOKUP(S$1,'Наше предложение по РД '!$DJ$6:$FI$11,4,0))</f>
        <v>#N/A</v>
      </c>
      <c r="T4" s="89" t="e">
        <f>INDEX('Наше предложение по РД '!$DJ$12:$FI$375,VLOOKUP($B$3,'Наше предложение по РД '!$V$12:$HK$375,30,0),HLOOKUP(T$1,'Наше предложение по РД '!$DJ$6:$FI$11,4,0))</f>
        <v>#N/A</v>
      </c>
      <c r="U4" s="89" t="e">
        <f>INDEX('Наше предложение по РД '!$DJ$12:$FI$375,VLOOKUP($B$3,'Наше предложение по РД '!$V$12:$HK$375,30,0),HLOOKUP(U$1,'Наше предложение по РД '!$DJ$6:$FI$11,4,0))</f>
        <v>#N/A</v>
      </c>
      <c r="V4" s="89" t="e">
        <f>INDEX('Наше предложение по РД '!$DJ$12:$FI$375,VLOOKUP($B$3,'Наше предложение по РД '!$V$12:$HK$375,30,0),HLOOKUP(V$1,'Наше предложение по РД '!$DJ$6:$FI$11,4,0))</f>
        <v>#N/A</v>
      </c>
      <c r="W4" s="89" t="e">
        <f>INDEX('Наше предложение по РД '!$DJ$12:$FI$375,VLOOKUP($B$3,'Наше предложение по РД '!$V$12:$HK$375,30,0),HLOOKUP(W$1,'Наше предложение по РД '!$DJ$6:$FI$11,4,0))</f>
        <v>#N/A</v>
      </c>
      <c r="X4" s="89" t="e">
        <f>INDEX('Наше предложение по РД '!$DJ$12:$FI$375,VLOOKUP($B$3,'Наше предложение по РД '!$V$12:$HK$375,30,0),HLOOKUP(X$1,'Наше предложение по РД '!$DJ$6:$FI$11,4,0))</f>
        <v>#N/A</v>
      </c>
      <c r="Y4" s="89" t="e">
        <f>INDEX('Наше предложение по РД '!$DJ$12:$FI$375,VLOOKUP($B$3,'Наше предложение по РД '!$V$12:$HK$375,30,0),HLOOKUP(Y$1,'Наше предложение по РД '!$DJ$6:$FI$11,4,0))</f>
        <v>#N/A</v>
      </c>
      <c r="Z4" s="89" t="e">
        <f>INDEX('Наше предложение по РД '!$DJ$12:$FI$375,VLOOKUP($B$3,'Наше предложение по РД '!$V$12:$HK$375,30,0),HLOOKUP(Z$1,'Наше предложение по РД '!$DJ$6:$FI$11,4,0))</f>
        <v>#N/A</v>
      </c>
      <c r="AA4" s="89" t="e">
        <f>INDEX('Наше предложение по РД '!$DJ$12:$FI$375,VLOOKUP($B$3,'Наше предложение по РД '!$V$12:$HK$375,30,0),HLOOKUP(AA$1,'Наше предложение по РД '!$DJ$6:$FI$11,4,0))</f>
        <v>#N/A</v>
      </c>
      <c r="AB4" s="89" t="e">
        <f>INDEX('Наше предложение по РД '!$DJ$12:$FI$375,VLOOKUP($B$3,'Наше предложение по РД '!$V$12:$HK$375,30,0),HLOOKUP(AB$1,'Наше предложение по РД '!$DJ$6:$FI$11,4,0))</f>
        <v>#N/A</v>
      </c>
      <c r="AC4" s="89" t="e">
        <f>INDEX('Наше предложение по РД '!$DJ$12:$FI$375,VLOOKUP($B$3,'Наше предложение по РД '!$V$12:$HK$375,30,0),HLOOKUP(AC$1,'Наше предложение по РД '!$DJ$6:$FI$11,4,0))</f>
        <v>#N/A</v>
      </c>
      <c r="AD4" s="89" t="e">
        <f>INDEX('Наше предложение по РД '!$DJ$12:$FI$375,VLOOKUP($B$3,'Наше предложение по РД '!$V$12:$HK$375,30,0),HLOOKUP(AD$1,'Наше предложение по РД '!$DJ$6:$FI$11,4,0))</f>
        <v>#N/A</v>
      </c>
      <c r="AE4" s="89" t="e">
        <f>INDEX('Наше предложение по РД '!$DJ$12:$FI$375,VLOOKUP($B$3,'Наше предложение по РД '!$V$12:$HK$375,30,0),HLOOKUP(AE$1,'Наше предложение по РД '!$DJ$6:$FI$11,4,0))</f>
        <v>#N/A</v>
      </c>
      <c r="AF4" s="89" t="e">
        <f>INDEX('Наше предложение по РД '!$DJ$12:$FI$375,VLOOKUP($B$3,'Наше предложение по РД '!$V$12:$HK$375,30,0),HLOOKUP(AF$1,'Наше предложение по РД '!$DJ$6:$FI$11,4,0))</f>
        <v>#N/A</v>
      </c>
      <c r="AG4" s="89" t="e">
        <f>INDEX('Наше предложение по РД '!$DJ$12:$FI$375,VLOOKUP($B$3,'Наше предложение по РД '!$V$12:$HK$375,30,0),HLOOKUP(AG$1,'Наше предложение по РД '!$DJ$6:$FI$11,4,0))</f>
        <v>#N/A</v>
      </c>
      <c r="AH4" s="89" t="e">
        <f>INDEX('Наше предложение по РД '!$DJ$12:$FI$375,VLOOKUP($B$3,'Наше предложение по РД '!$V$12:$HK$375,30,0),HLOOKUP(AH$1,'Наше предложение по РД '!$DJ$6:$FI$11,4,0))</f>
        <v>#N/A</v>
      </c>
      <c r="AI4" s="89" t="e">
        <f>INDEX('Наше предложение по РД '!$DJ$12:$FI$375,VLOOKUP($B$3,'Наше предложение по РД '!$V$12:$HK$375,30,0),HLOOKUP(AI$1,'Наше предложение по РД '!$DJ$6:$FI$11,4,0))</f>
        <v>#N/A</v>
      </c>
      <c r="AJ4" s="89" t="e">
        <f>INDEX('Наше предложение по РД '!$DJ$12:$FI$375,VLOOKUP($B$3,'Наше предложение по РД '!$V$12:$HK$375,30,0),HLOOKUP(AJ$1,'Наше предложение по РД '!$DJ$6:$FI$11,4,0))</f>
        <v>#N/A</v>
      </c>
      <c r="AK4" s="89" t="e">
        <f>INDEX('Наше предложение по РД '!$DJ$12:$FI$375,VLOOKUP($B$3,'Наше предложение по РД '!$V$12:$HK$375,30,0),HLOOKUP(AK$1,'Наше предложение по РД '!$DJ$6:$FI$11,4,0))</f>
        <v>#N/A</v>
      </c>
      <c r="AL4" s="89" t="e">
        <f>INDEX('Наше предложение по РД '!$DJ$12:$FI$375,VLOOKUP($B$3,'Наше предложение по РД '!$V$12:$HK$375,30,0),HLOOKUP(AL$1,'Наше предложение по РД '!$DJ$6:$FI$11,4,0))</f>
        <v>#N/A</v>
      </c>
      <c r="AM4" s="89" t="e">
        <f>INDEX('Наше предложение по РД '!$DJ$12:$FI$375,VLOOKUP($B$3,'Наше предложение по РД '!$V$12:$HK$375,30,0),HLOOKUP(AM$1,'Наше предложение по РД '!$DJ$6:$FI$11,4,0))</f>
        <v>#N/A</v>
      </c>
      <c r="AN4" s="89" t="e">
        <f>INDEX('Наше предложение по РД '!$DJ$12:$FI$375,VLOOKUP($B$3,'Наше предложение по РД '!$V$12:$HK$375,30,0),HLOOKUP(AN$1,'Наше предложение по РД '!$DJ$6:$FI$11,4,0))</f>
        <v>#N/A</v>
      </c>
      <c r="AO4" s="89" t="e">
        <f>INDEX('Наше предложение по РД '!$DJ$12:$FI$375,VLOOKUP($B$3,'Наше предложение по РД '!$V$12:$HK$375,30,0),HLOOKUP(AO$1,'Наше предложение по РД '!$DJ$6:$FI$11,4,0))</f>
        <v>#N/A</v>
      </c>
      <c r="AP4" s="89" t="e">
        <f>INDEX('Наше предложение по РД '!$DJ$12:$FI$375,VLOOKUP($B$3,'Наше предложение по РД '!$V$12:$HK$375,30,0),HLOOKUP(AP$1,'Наше предложение по РД '!$DJ$6:$FI$11,4,0))</f>
        <v>#N/A</v>
      </c>
      <c r="AQ4" s="89" t="e">
        <f>INDEX('Наше предложение по РД '!$DJ$12:$FI$375,VLOOKUP($B$3,'Наше предложение по РД '!$V$12:$HK$375,30,0),HLOOKUP(AQ$1,'Наше предложение по РД '!$DJ$6:$FI$11,4,0))</f>
        <v>#N/A</v>
      </c>
      <c r="AR4" s="89" t="e">
        <f>INDEX('Наше предложение по РД '!$DJ$12:$FI$375,VLOOKUP($B$3,'Наше предложение по РД '!$V$12:$HK$375,30,0),HLOOKUP(AR$1,'Наше предложение по РД '!$DJ$6:$FI$11,4,0))</f>
        <v>#N/A</v>
      </c>
      <c r="AS4" s="89" t="e">
        <f>INDEX('Наше предложение по РД '!$DJ$12:$FI$375,VLOOKUP($B$3,'Наше предложение по РД '!$V$12:$HK$375,30,0),HLOOKUP(AS$1,'Наше предложение по РД '!$DJ$6:$FI$11,4,0))</f>
        <v>#N/A</v>
      </c>
      <c r="AT4" s="89" t="e">
        <f>INDEX('Наше предложение по РД '!$DJ$12:$FI$375,VLOOKUP($B$3,'Наше предложение по РД '!$V$12:$HK$375,30,0),HLOOKUP(AT$1,'Наше предложение по РД '!$DJ$6:$FI$11,4,0))</f>
        <v>#N/A</v>
      </c>
      <c r="AU4" s="89" t="e">
        <f>INDEX('Наше предложение по РД '!$DJ$12:$FI$375,VLOOKUP($B$3,'Наше предложение по РД '!$V$12:$HK$375,30,0),HLOOKUP(AU$1,'Наше предложение по РД '!$DJ$6:$FI$11,4,0))</f>
        <v>#N/A</v>
      </c>
      <c r="AV4" s="89" t="e">
        <f>INDEX('Наше предложение по РД '!$DJ$12:$FI$375,VLOOKUP($B$3,'Наше предложение по РД '!$V$12:$HK$375,30,0),HLOOKUP(AV$1,'Наше предложение по РД '!$DJ$6:$FI$11,4,0))</f>
        <v>#N/A</v>
      </c>
      <c r="AW4" s="89" t="e">
        <f>INDEX('Наше предложение по РД '!$DJ$12:$FI$375,VLOOKUP($B$3,'Наше предложение по РД '!$V$12:$HK$375,30,0),HLOOKUP(AW$1,'Наше предложение по РД '!$DJ$6:$FI$11,4,0))</f>
        <v>#N/A</v>
      </c>
      <c r="AX4" s="89" t="e">
        <f>INDEX('Наше предложение по РД '!$DJ$12:$FI$375,VLOOKUP($B$3,'Наше предложение по РД '!$V$12:$HK$375,30,0),HLOOKUP(AX$1,'Наше предложение по РД '!$DJ$6:$FI$11,4,0))</f>
        <v>#N/A</v>
      </c>
      <c r="AY4" s="89" t="e">
        <f>INDEX('Наше предложение по РД '!$DJ$12:$FI$375,VLOOKUP($B$3,'Наше предложение по РД '!$V$12:$HK$375,30,0),HLOOKUP(AY$1,'Наше предложение по РД '!$DJ$6:$FI$11,4,0))</f>
        <v>#N/A</v>
      </c>
      <c r="AZ4" s="89" t="e">
        <f>INDEX('Наше предложение по РД '!$DJ$12:$FI$375,VLOOKUP($B$3,'Наше предложение по РД '!$V$12:$HK$375,30,0),HLOOKUP(AZ$1,'Наше предложение по РД '!$DJ$6:$FI$11,4,0))</f>
        <v>#N/A</v>
      </c>
      <c r="BA4" s="89" t="e">
        <f>INDEX('Наше предложение по РД '!$DJ$12:$FI$375,VLOOKUP($B$3,'Наше предложение по РД '!$V$12:$HK$375,30,0),HLOOKUP(BA$1,'Наше предложение по РД '!$DJ$6:$FI$11,4,0))</f>
        <v>#N/A</v>
      </c>
      <c r="BB4" s="89" t="e">
        <f>INDEX('Наше предложение по РД '!$DJ$12:$FI$375,VLOOKUP($B$3,'Наше предложение по РД '!$V$12:$HK$375,30,0),HLOOKUP(BB$1,'Наше предложение по РД '!$DJ$6:$FI$11,4,0))</f>
        <v>#N/A</v>
      </c>
      <c r="BC4" s="89" t="e">
        <f>INDEX('Наше предложение по РД '!$DJ$12:$FI$375,VLOOKUP($B$3,'Наше предложение по РД '!$V$12:$HK$375,30,0),HLOOKUP(BC$1,'Наше предложение по РД '!$DJ$6:$FI$11,4,0))</f>
        <v>#N/A</v>
      </c>
      <c r="BD4" s="90" t="e">
        <f>INDEX('Наше предложение по РД '!$DJ$12:$FI$375,VLOOKUP($B$3,'Наше предложение по РД '!$V$12:$HK$375,30,0),HLOOKUP(BD$1,'Наше предложение по РД '!$DJ$6:$FI$11,4,0))</f>
        <v>#N/A</v>
      </c>
    </row>
    <row r="5" spans="1:56" ht="15.75" thickBot="1">
      <c r="A5" t="s">
        <v>142</v>
      </c>
      <c r="B5" s="84"/>
      <c r="C5" s="84">
        <f t="shared" ref="C5:C8" si="1">C4+1</f>
        <v>3</v>
      </c>
      <c r="D5" s="106" t="s">
        <v>139</v>
      </c>
      <c r="E5" s="87" t="e">
        <f>INDEX('Наше предложение по РД '!$FL$12:$HK$375,VLOOKUP($B$3,'Наше предложение по РД '!$V$12:$HK$27,30,0),HLOOKUP(E$1,'Наше предложение по РД '!$FL$6:$HK$11,4,0))</f>
        <v>#N/A</v>
      </c>
      <c r="F5" s="87" t="e">
        <f>INDEX('Наше предложение по РД '!$FL$12:$HK$375,VLOOKUP($B$3,'Наше предложение по РД '!$V$12:$HK$27,30,0),HLOOKUP(F$1,'Наше предложение по РД '!$FL$6:$HK$11,4,0))</f>
        <v>#N/A</v>
      </c>
      <c r="G5" s="87" t="e">
        <f>INDEX('Наше предложение по РД '!$FL$12:$HK$375,VLOOKUP($B$3,'Наше предложение по РД '!$V$12:$HK$27,30,0),HLOOKUP(G$1,'Наше предложение по РД '!$FL$6:$HK$11,4,0))</f>
        <v>#N/A</v>
      </c>
      <c r="H5" s="87" t="e">
        <f>INDEX('Наше предложение по РД '!$FL$12:$HK$375,VLOOKUP($B$3,'Наше предложение по РД '!$V$12:$HK$27,30,0),HLOOKUP(H$1,'Наше предложение по РД '!$FL$6:$HK$11,4,0))</f>
        <v>#N/A</v>
      </c>
      <c r="I5" s="87" t="e">
        <f>INDEX('Наше предложение по РД '!$FL$12:$HK$375,VLOOKUP($B$3,'Наше предложение по РД '!$V$12:$HK$27,30,0),HLOOKUP(I$1,'Наше предложение по РД '!$FL$6:$HK$11,4,0))</f>
        <v>#N/A</v>
      </c>
      <c r="J5" s="87" t="e">
        <f>INDEX('Наше предложение по РД '!$FL$12:$HK$375,VLOOKUP($B$3,'Наше предложение по РД '!$V$12:$HK$27,30,0),HLOOKUP(J$1,'Наше предложение по РД '!$FL$6:$HK$11,4,0))</f>
        <v>#N/A</v>
      </c>
      <c r="K5" s="87" t="e">
        <f>INDEX('Наше предложение по РД '!$FL$12:$HK$375,VLOOKUP($B$3,'Наше предложение по РД '!$V$12:$HK$27,30,0),HLOOKUP(K$1,'Наше предложение по РД '!$FL$6:$HK$11,4,0))</f>
        <v>#N/A</v>
      </c>
      <c r="L5" s="87" t="e">
        <f>INDEX('Наше предложение по РД '!$FL$12:$HK$375,VLOOKUP($B$3,'Наше предложение по РД '!$V$12:$HK$27,30,0),HLOOKUP(L$1,'Наше предложение по РД '!$FL$6:$HK$11,4,0))</f>
        <v>#N/A</v>
      </c>
      <c r="M5" s="87" t="e">
        <f>INDEX('Наше предложение по РД '!$FL$12:$HK$375,VLOOKUP($B$3,'Наше предложение по РД '!$V$12:$HK$27,30,0),HLOOKUP(M$1,'Наше предложение по РД '!$FL$6:$HK$11,4,0))</f>
        <v>#N/A</v>
      </c>
      <c r="N5" s="87" t="e">
        <f>INDEX('Наше предложение по РД '!$FL$12:$HK$375,VLOOKUP($B$3,'Наше предложение по РД '!$V$12:$HK$27,30,0),HLOOKUP(N$1,'Наше предложение по РД '!$FL$6:$HK$11,4,0))</f>
        <v>#N/A</v>
      </c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8"/>
    </row>
    <row r="6" spans="1:56">
      <c r="A6" t="s">
        <v>142</v>
      </c>
      <c r="B6" s="82" t="s">
        <v>83</v>
      </c>
      <c r="C6" s="82"/>
      <c r="D6" s="104" t="s">
        <v>135</v>
      </c>
      <c r="E6" s="85" t="e">
        <f>INDEX('Наше предложение по РД '!$BH$12:$DG$375,VLOOKUP($B$6,'Наше предложение по РД '!$V$12:$HK$375,30,0),HLOOKUP(E$1,'Наше предложение по РД '!$BH$6:$DG$375,4,0))</f>
        <v>#N/A</v>
      </c>
      <c r="F6" s="85" t="e">
        <f>INDEX('Наше предложение по РД '!$BH$12:$DG$375,VLOOKUP($B$6,'Наше предложение по РД '!$V$12:$HK$375,30,0),HLOOKUP(F$1,'Наше предложение по РД '!$BH$6:$DG$375,4,0))</f>
        <v>#N/A</v>
      </c>
      <c r="G6" s="85" t="e">
        <f>INDEX('Наше предложение по РД '!$BH$12:$DG$375,VLOOKUP($B$6,'Наше предложение по РД '!$V$12:$HK$375,30,0),HLOOKUP(G$1,'Наше предложение по РД '!$BH$6:$DG$375,4,0))</f>
        <v>#N/A</v>
      </c>
      <c r="H6" s="85" t="e">
        <f>INDEX('Наше предложение по РД '!$BH$12:$DG$375,VLOOKUP($B$6,'Наше предложение по РД '!$V$12:$HK$375,30,0),HLOOKUP(H$1,'Наше предложение по РД '!$BH$6:$DG$375,4,0))</f>
        <v>#N/A</v>
      </c>
      <c r="I6" s="85" t="e">
        <f>INDEX('Наше предложение по РД '!$BH$12:$DG$375,VLOOKUP($B$6,'Наше предложение по РД '!$V$12:$HK$375,30,0),HLOOKUP(I$1,'Наше предложение по РД '!$BH$6:$DG$375,4,0))</f>
        <v>#N/A</v>
      </c>
      <c r="J6" s="85" t="e">
        <f>INDEX('Наше предложение по РД '!$BH$12:$DG$375,VLOOKUP($B$6,'Наше предложение по РД '!$V$12:$HK$375,30,0),HLOOKUP(J$1,'Наше предложение по РД '!$BH$6:$DG$375,4,0))</f>
        <v>#N/A</v>
      </c>
      <c r="K6" s="85" t="e">
        <f>INDEX('Наше предложение по РД '!$BH$12:$DG$375,VLOOKUP($B$6,'Наше предложение по РД '!$V$12:$HK$375,30,0),HLOOKUP(K$1,'Наше предложение по РД '!$BH$6:$DG$375,4,0))</f>
        <v>#N/A</v>
      </c>
      <c r="L6" s="85" t="e">
        <f>INDEX('Наше предложение по РД '!$BH$12:$DG$375,VLOOKUP($B$6,'Наше предложение по РД '!$V$12:$HK$375,30,0),HLOOKUP(L$1,'Наше предложение по РД '!$BH$6:$DG$375,4,0))</f>
        <v>#N/A</v>
      </c>
      <c r="M6" s="85" t="e">
        <f>INDEX('Наше предложение по РД '!$BH$12:$DG$375,VLOOKUP($B$6,'Наше предложение по РД '!$V$12:$HK$375,30,0),HLOOKUP(M$1,'Наше предложение по РД '!$BH$6:$DG$375,4,0))</f>
        <v>#N/A</v>
      </c>
      <c r="N6" s="85" t="e">
        <f>INDEX('Наше предложение по РД '!$BH$12:$DG$375,VLOOKUP($B$6,'Наше предложение по РД '!$V$12:$HK$375,30,0),HLOOKUP(N$1,'Наше предложение по РД '!$BH$6:$DG$375,4,0))</f>
        <v>#N/A</v>
      </c>
      <c r="O6" s="85" t="e">
        <f>INDEX('Наше предложение по РД '!$BH$12:$DG$375,VLOOKUP($B$6,'Наше предложение по РД '!$V$12:$HK$375,30,0),HLOOKUP(O$1,'Наше предложение по РД '!$BH$6:$DG$375,4,0))</f>
        <v>#N/A</v>
      </c>
      <c r="P6" s="85" t="e">
        <f>INDEX('Наше предложение по РД '!$BH$12:$DG$375,VLOOKUP($B$6,'Наше предложение по РД '!$V$12:$HK$375,30,0),HLOOKUP(P$1,'Наше предложение по РД '!$BH$6:$DG$375,4,0))</f>
        <v>#N/A</v>
      </c>
      <c r="Q6" s="85" t="e">
        <f>INDEX('Наше предложение по РД '!$BH$12:$DG$375,VLOOKUP($B$6,'Наше предложение по РД '!$V$12:$HK$375,30,0),HLOOKUP(Q$1,'Наше предложение по РД '!$BH$6:$DG$375,4,0))</f>
        <v>#N/A</v>
      </c>
      <c r="R6" s="85" t="e">
        <f>INDEX('Наше предложение по РД '!$BH$12:$DG$375,VLOOKUP($B$6,'Наше предложение по РД '!$V$12:$HK$375,30,0),HLOOKUP(R$1,'Наше предложение по РД '!$BH$6:$DG$375,4,0))</f>
        <v>#N/A</v>
      </c>
      <c r="S6" s="85" t="e">
        <f>INDEX('Наше предложение по РД '!$BH$12:$DG$375,VLOOKUP($B$6,'Наше предложение по РД '!$V$12:$HK$375,30,0),HLOOKUP(S$1,'Наше предложение по РД '!$BH$6:$DG$375,4,0))</f>
        <v>#N/A</v>
      </c>
      <c r="T6" s="85" t="e">
        <f>INDEX('Наше предложение по РД '!$BH$12:$DG$375,VLOOKUP($B$6,'Наше предложение по РД '!$V$12:$HK$375,30,0),HLOOKUP(T$1,'Наше предложение по РД '!$BH$6:$DG$375,4,0))</f>
        <v>#N/A</v>
      </c>
      <c r="U6" s="85" t="e">
        <f>INDEX('Наше предложение по РД '!$BH$12:$DG$375,VLOOKUP($B$6,'Наше предложение по РД '!$V$12:$HK$375,30,0),HLOOKUP(U$1,'Наше предложение по РД '!$BH$6:$DG$375,4,0))</f>
        <v>#N/A</v>
      </c>
      <c r="V6" s="85" t="e">
        <f>INDEX('Наше предложение по РД '!$BH$12:$DG$375,VLOOKUP($B$6,'Наше предложение по РД '!$V$12:$HK$375,30,0),HLOOKUP(V$1,'Наше предложение по РД '!$BH$6:$DG$375,4,0))</f>
        <v>#N/A</v>
      </c>
      <c r="W6" s="85" t="e">
        <f>INDEX('Наше предложение по РД '!$BH$12:$DG$375,VLOOKUP($B$6,'Наше предложение по РД '!$V$12:$HK$375,30,0),HLOOKUP(W$1,'Наше предложение по РД '!$BH$6:$DG$375,4,0))</f>
        <v>#N/A</v>
      </c>
      <c r="X6" s="85" t="e">
        <f>INDEX('Наше предложение по РД '!$BH$12:$DG$375,VLOOKUP($B$6,'Наше предложение по РД '!$V$12:$HK$375,30,0),HLOOKUP(X$1,'Наше предложение по РД '!$BH$6:$DG$375,4,0))</f>
        <v>#N/A</v>
      </c>
      <c r="Y6" s="85" t="e">
        <f>INDEX('Наше предложение по РД '!$BH$12:$DG$375,VLOOKUP($B$6,'Наше предложение по РД '!$V$12:$HK$375,30,0),HLOOKUP(Y$1,'Наше предложение по РД '!$BH$6:$DG$375,4,0))</f>
        <v>#N/A</v>
      </c>
      <c r="Z6" s="85" t="e">
        <f>INDEX('Наше предложение по РД '!$BH$12:$DG$375,VLOOKUP($B$6,'Наше предложение по РД '!$V$12:$HK$375,30,0),HLOOKUP(Z$1,'Наше предложение по РД '!$BH$6:$DG$375,4,0))</f>
        <v>#N/A</v>
      </c>
      <c r="AA6" s="85" t="e">
        <f>INDEX('Наше предложение по РД '!$BH$12:$DG$375,VLOOKUP($B$6,'Наше предложение по РД '!$V$12:$HK$375,30,0),HLOOKUP(AA$1,'Наше предложение по РД '!$BH$6:$DG$375,4,0))</f>
        <v>#N/A</v>
      </c>
      <c r="AB6" s="85" t="e">
        <f>INDEX('Наше предложение по РД '!$BH$12:$DG$375,VLOOKUP($B$6,'Наше предложение по РД '!$V$12:$HK$375,30,0),HLOOKUP(AB$1,'Наше предложение по РД '!$BH$6:$DG$375,4,0))</f>
        <v>#N/A</v>
      </c>
      <c r="AC6" s="85" t="e">
        <f>INDEX('Наше предложение по РД '!$BH$12:$DG$375,VLOOKUP($B$6,'Наше предложение по РД '!$V$12:$HK$375,30,0),HLOOKUP(AC$1,'Наше предложение по РД '!$BH$6:$DG$375,4,0))</f>
        <v>#N/A</v>
      </c>
      <c r="AD6" s="85" t="e">
        <f>INDEX('Наше предложение по РД '!$BH$12:$DG$375,VLOOKUP($B$6,'Наше предложение по РД '!$V$12:$HK$375,30,0),HLOOKUP(AD$1,'Наше предложение по РД '!$BH$6:$DG$375,4,0))</f>
        <v>#N/A</v>
      </c>
      <c r="AE6" s="85" t="e">
        <f>INDEX('Наше предложение по РД '!$BH$12:$DG$375,VLOOKUP($B$6,'Наше предложение по РД '!$V$12:$HK$375,30,0),HLOOKUP(AE$1,'Наше предложение по РД '!$BH$6:$DG$375,4,0))</f>
        <v>#N/A</v>
      </c>
      <c r="AF6" s="85" t="e">
        <f>INDEX('Наше предложение по РД '!$BH$12:$DG$375,VLOOKUP($B$6,'Наше предложение по РД '!$V$12:$HK$375,30,0),HLOOKUP(AF$1,'Наше предложение по РД '!$BH$6:$DG$375,4,0))</f>
        <v>#N/A</v>
      </c>
      <c r="AG6" s="85" t="e">
        <f>INDEX('Наше предложение по РД '!$BH$12:$DG$375,VLOOKUP($B$6,'Наше предложение по РД '!$V$12:$HK$375,30,0),HLOOKUP(AG$1,'Наше предложение по РД '!$BH$6:$DG$375,4,0))</f>
        <v>#N/A</v>
      </c>
      <c r="AH6" s="85" t="e">
        <f>INDEX('Наше предложение по РД '!$BH$12:$DG$375,VLOOKUP($B$6,'Наше предложение по РД '!$V$12:$HK$375,30,0),HLOOKUP(AH$1,'Наше предложение по РД '!$BH$6:$DG$375,4,0))</f>
        <v>#N/A</v>
      </c>
      <c r="AI6" s="85" t="e">
        <f>INDEX('Наше предложение по РД '!$BH$12:$DG$375,VLOOKUP($B$6,'Наше предложение по РД '!$V$12:$HK$375,30,0),HLOOKUP(AI$1,'Наше предложение по РД '!$BH$6:$DG$375,4,0))</f>
        <v>#N/A</v>
      </c>
      <c r="AJ6" s="85" t="e">
        <f>INDEX('Наше предложение по РД '!$BH$12:$DG$375,VLOOKUP($B$6,'Наше предложение по РД '!$V$12:$HK$375,30,0),HLOOKUP(AJ$1,'Наше предложение по РД '!$BH$6:$DG$375,4,0))</f>
        <v>#N/A</v>
      </c>
      <c r="AK6" s="85" t="e">
        <f>INDEX('Наше предложение по РД '!$BH$12:$DG$375,VLOOKUP($B$6,'Наше предложение по РД '!$V$12:$HK$375,30,0),HLOOKUP(AK$1,'Наше предложение по РД '!$BH$6:$DG$375,4,0))</f>
        <v>#N/A</v>
      </c>
      <c r="AL6" s="85" t="e">
        <f>INDEX('Наше предложение по РД '!$BH$12:$DG$375,VLOOKUP($B$6,'Наше предложение по РД '!$V$12:$HK$375,30,0),HLOOKUP(AL$1,'Наше предложение по РД '!$BH$6:$DG$375,4,0))</f>
        <v>#N/A</v>
      </c>
      <c r="AM6" s="85" t="e">
        <f>INDEX('Наше предложение по РД '!$BH$12:$DG$375,VLOOKUP($B$6,'Наше предложение по РД '!$V$12:$HK$375,30,0),HLOOKUP(AM$1,'Наше предложение по РД '!$BH$6:$DG$375,4,0))</f>
        <v>#N/A</v>
      </c>
      <c r="AN6" s="85" t="e">
        <f>INDEX('Наше предложение по РД '!$BH$12:$DG$375,VLOOKUP($B$6,'Наше предложение по РД '!$V$12:$HK$375,30,0),HLOOKUP(AN$1,'Наше предложение по РД '!$BH$6:$DG$375,4,0))</f>
        <v>#N/A</v>
      </c>
      <c r="AO6" s="85" t="e">
        <f>INDEX('Наше предложение по РД '!$BH$12:$DG$375,VLOOKUP($B$6,'Наше предложение по РД '!$V$12:$HK$375,30,0),HLOOKUP(AO$1,'Наше предложение по РД '!$BH$6:$DG$375,4,0))</f>
        <v>#N/A</v>
      </c>
      <c r="AP6" s="85" t="e">
        <f>INDEX('Наше предложение по РД '!$BH$12:$DG$375,VLOOKUP($B$6,'Наше предложение по РД '!$V$12:$HK$375,30,0),HLOOKUP(AP$1,'Наше предложение по РД '!$BH$6:$DG$375,4,0))</f>
        <v>#N/A</v>
      </c>
      <c r="AQ6" s="85" t="e">
        <f>INDEX('Наше предложение по РД '!$BH$12:$DG$375,VLOOKUP($B$6,'Наше предложение по РД '!$V$12:$HK$375,30,0),HLOOKUP(AQ$1,'Наше предложение по РД '!$BH$6:$DG$375,4,0))</f>
        <v>#N/A</v>
      </c>
      <c r="AR6" s="85" t="e">
        <f>INDEX('Наше предложение по РД '!$BH$12:$DG$375,VLOOKUP($B$6,'Наше предложение по РД '!$V$12:$HK$375,30,0),HLOOKUP(AR$1,'Наше предложение по РД '!$BH$6:$DG$375,4,0))</f>
        <v>#N/A</v>
      </c>
      <c r="AS6" s="85" t="e">
        <f>INDEX('Наше предложение по РД '!$BH$12:$DG$375,VLOOKUP($B$6,'Наше предложение по РД '!$V$12:$HK$375,30,0),HLOOKUP(AS$1,'Наше предложение по РД '!$BH$6:$DG$375,4,0))</f>
        <v>#N/A</v>
      </c>
      <c r="AT6" s="85" t="e">
        <f>INDEX('Наше предложение по РД '!$BH$12:$DG$375,VLOOKUP($B$6,'Наше предложение по РД '!$V$12:$HK$375,30,0),HLOOKUP(AT$1,'Наше предложение по РД '!$BH$6:$DG$375,4,0))</f>
        <v>#N/A</v>
      </c>
      <c r="AU6" s="85" t="e">
        <f>INDEX('Наше предложение по РД '!$BH$12:$DG$375,VLOOKUP($B$6,'Наше предложение по РД '!$V$12:$HK$375,30,0),HLOOKUP(AU$1,'Наше предложение по РД '!$BH$6:$DG$375,4,0))</f>
        <v>#N/A</v>
      </c>
      <c r="AV6" s="85" t="e">
        <f>INDEX('Наше предложение по РД '!$BH$12:$DG$375,VLOOKUP($B$6,'Наше предложение по РД '!$V$12:$HK$375,30,0),HLOOKUP(AV$1,'Наше предложение по РД '!$BH$6:$DG$375,4,0))</f>
        <v>#N/A</v>
      </c>
      <c r="AW6" s="85" t="e">
        <f>INDEX('Наше предложение по РД '!$BH$12:$DG$375,VLOOKUP($B$6,'Наше предложение по РД '!$V$12:$HK$375,30,0),HLOOKUP(AW$1,'Наше предложение по РД '!$BH$6:$DG$375,4,0))</f>
        <v>#N/A</v>
      </c>
      <c r="AX6" s="85" t="e">
        <f>INDEX('Наше предложение по РД '!$BH$12:$DG$375,VLOOKUP($B$6,'Наше предложение по РД '!$V$12:$HK$375,30,0),HLOOKUP(AX$1,'Наше предложение по РД '!$BH$6:$DG$375,4,0))</f>
        <v>#N/A</v>
      </c>
      <c r="AY6" s="85" t="e">
        <f>INDEX('Наше предложение по РД '!$BH$12:$DG$375,VLOOKUP($B$6,'Наше предложение по РД '!$V$12:$HK$375,30,0),HLOOKUP(AY$1,'Наше предложение по РД '!$BH$6:$DG$375,4,0))</f>
        <v>#N/A</v>
      </c>
      <c r="AZ6" s="85" t="e">
        <f>INDEX('Наше предложение по РД '!$BH$12:$DG$375,VLOOKUP($B$6,'Наше предложение по РД '!$V$12:$HK$375,30,0),HLOOKUP(AZ$1,'Наше предложение по РД '!$BH$6:$DG$375,4,0))</f>
        <v>#N/A</v>
      </c>
      <c r="BA6" s="85" t="e">
        <f>INDEX('Наше предложение по РД '!$BH$12:$DG$375,VLOOKUP($B$6,'Наше предложение по РД '!$V$12:$HK$375,30,0),HLOOKUP(BA$1,'Наше предложение по РД '!$BH$6:$DG$375,4,0))</f>
        <v>#N/A</v>
      </c>
      <c r="BB6" s="85" t="e">
        <f>INDEX('Наше предложение по РД '!$BH$12:$DG$375,VLOOKUP($B$6,'Наше предложение по РД '!$V$12:$HK$375,30,0),HLOOKUP(BB$1,'Наше предложение по РД '!$BH$6:$DG$375,4,0))</f>
        <v>#N/A</v>
      </c>
      <c r="BC6" s="85" t="e">
        <f>INDEX('Наше предложение по РД '!$BH$12:$DG$375,VLOOKUP($B$6,'Наше предложение по РД '!$V$12:$HK$375,30,0),HLOOKUP(BC$1,'Наше предложение по РД '!$BH$6:$DG$375,4,0))</f>
        <v>#N/A</v>
      </c>
      <c r="BD6" s="86" t="e">
        <f>INDEX('Наше предложение по РД '!$BH$12:$DG$375,VLOOKUP($B$6,'Наше предложение по РД '!$V$12:$HK$375,30,0),HLOOKUP(BD$1,'Наше предложение по РД '!$BH$6:$DG$375,4,0))</f>
        <v>#N/A</v>
      </c>
    </row>
    <row r="7" spans="1:56">
      <c r="A7" t="s">
        <v>142</v>
      </c>
      <c r="B7" s="83"/>
      <c r="C7" s="83">
        <f t="shared" si="1"/>
        <v>1</v>
      </c>
      <c r="D7" s="105" t="s">
        <v>138</v>
      </c>
      <c r="E7" s="89"/>
      <c r="F7" s="89"/>
      <c r="G7" s="89"/>
      <c r="H7" s="89"/>
      <c r="I7" s="89"/>
      <c r="J7" s="89"/>
      <c r="K7" s="89"/>
      <c r="L7" s="89"/>
      <c r="M7" s="89"/>
      <c r="N7" s="89" t="e">
        <f>INDEX('Наше предложение по РД '!$DJ$12:$FI$375,VLOOKUP($B$6,'Наше предложение по РД '!$V$12:$HK$375,30,0),HLOOKUP(N$1,'Наше предложение по РД '!$DJ$6:$FI$11,4,0))</f>
        <v>#N/A</v>
      </c>
      <c r="O7" s="89" t="e">
        <f>INDEX('Наше предложение по РД '!$DJ$12:$FI$375,VLOOKUP($B$6,'Наше предложение по РД '!$V$12:$HK$375,30,0),HLOOKUP(O$1,'Наше предложение по РД '!$DJ$6:$FI$11,4,0))</f>
        <v>#N/A</v>
      </c>
      <c r="P7" s="89" t="e">
        <f>INDEX('Наше предложение по РД '!$DJ$12:$FI$375,VLOOKUP($B$6,'Наше предложение по РД '!$V$12:$HK$375,30,0),HLOOKUP(P$1,'Наше предложение по РД '!$DJ$6:$FI$11,4,0))</f>
        <v>#N/A</v>
      </c>
      <c r="Q7" s="89" t="e">
        <f>INDEX('Наше предложение по РД '!$DJ$12:$FI$375,VLOOKUP($B$6,'Наше предложение по РД '!$V$12:$HK$375,30,0),HLOOKUP(Q$1,'Наше предложение по РД '!$DJ$6:$FI$11,4,0))</f>
        <v>#N/A</v>
      </c>
      <c r="R7" s="89" t="e">
        <f>INDEX('Наше предложение по РД '!$DJ$12:$FI$375,VLOOKUP($B$6,'Наше предложение по РД '!$V$12:$HK$375,30,0),HLOOKUP(R$1,'Наше предложение по РД '!$DJ$6:$FI$11,4,0))</f>
        <v>#N/A</v>
      </c>
      <c r="S7" s="89" t="e">
        <f>INDEX('Наше предложение по РД '!$DJ$12:$FI$375,VLOOKUP($B$6,'Наше предложение по РД '!$V$12:$HK$375,30,0),HLOOKUP(S$1,'Наше предложение по РД '!$DJ$6:$FI$11,4,0))</f>
        <v>#N/A</v>
      </c>
      <c r="T7" s="89" t="e">
        <f>INDEX('Наше предложение по РД '!$DJ$12:$FI$375,VLOOKUP($B$6,'Наше предложение по РД '!$V$12:$HK$375,30,0),HLOOKUP(T$1,'Наше предложение по РД '!$DJ$6:$FI$11,4,0))</f>
        <v>#N/A</v>
      </c>
      <c r="U7" s="89" t="e">
        <f>INDEX('Наше предложение по РД '!$DJ$12:$FI$375,VLOOKUP($B$6,'Наше предложение по РД '!$V$12:$HK$375,30,0),HLOOKUP(U$1,'Наше предложение по РД '!$DJ$6:$FI$11,4,0))</f>
        <v>#N/A</v>
      </c>
      <c r="V7" s="89" t="e">
        <f>INDEX('Наше предложение по РД '!$DJ$12:$FI$375,VLOOKUP($B$6,'Наше предложение по РД '!$V$12:$HK$375,30,0),HLOOKUP(V$1,'Наше предложение по РД '!$DJ$6:$FI$11,4,0))</f>
        <v>#N/A</v>
      </c>
      <c r="W7" s="89" t="e">
        <f>INDEX('Наше предложение по РД '!$DJ$12:$FI$375,VLOOKUP($B$6,'Наше предложение по РД '!$V$12:$HK$375,30,0),HLOOKUP(W$1,'Наше предложение по РД '!$DJ$6:$FI$11,4,0))</f>
        <v>#N/A</v>
      </c>
      <c r="X7" s="89" t="e">
        <f>INDEX('Наше предложение по РД '!$DJ$12:$FI$375,VLOOKUP($B$6,'Наше предложение по РД '!$V$12:$HK$375,30,0),HLOOKUP(X$1,'Наше предложение по РД '!$DJ$6:$FI$11,4,0))</f>
        <v>#N/A</v>
      </c>
      <c r="Y7" s="89" t="e">
        <f>INDEX('Наше предложение по РД '!$DJ$12:$FI$375,VLOOKUP($B$6,'Наше предложение по РД '!$V$12:$HK$375,30,0),HLOOKUP(Y$1,'Наше предложение по РД '!$DJ$6:$FI$11,4,0))</f>
        <v>#N/A</v>
      </c>
      <c r="Z7" s="89" t="e">
        <f>INDEX('Наше предложение по РД '!$DJ$12:$FI$375,VLOOKUP($B$6,'Наше предложение по РД '!$V$12:$HK$375,30,0),HLOOKUP(Z$1,'Наше предложение по РД '!$DJ$6:$FI$11,4,0))</f>
        <v>#N/A</v>
      </c>
      <c r="AA7" s="89" t="e">
        <f>INDEX('Наше предложение по РД '!$DJ$12:$FI$375,VLOOKUP($B$6,'Наше предложение по РД '!$V$12:$HK$375,30,0),HLOOKUP(AA$1,'Наше предложение по РД '!$DJ$6:$FI$11,4,0))</f>
        <v>#N/A</v>
      </c>
      <c r="AB7" s="89" t="e">
        <f>INDEX('Наше предложение по РД '!$DJ$12:$FI$375,VLOOKUP($B$6,'Наше предложение по РД '!$V$12:$HK$375,30,0),HLOOKUP(AB$1,'Наше предложение по РД '!$DJ$6:$FI$11,4,0))</f>
        <v>#N/A</v>
      </c>
      <c r="AC7" s="89" t="e">
        <f>INDEX('Наше предложение по РД '!$DJ$12:$FI$375,VLOOKUP($B$6,'Наше предложение по РД '!$V$12:$HK$375,30,0),HLOOKUP(AC$1,'Наше предложение по РД '!$DJ$6:$FI$11,4,0))</f>
        <v>#N/A</v>
      </c>
      <c r="AD7" s="89" t="e">
        <f>INDEX('Наше предложение по РД '!$DJ$12:$FI$375,VLOOKUP($B$6,'Наше предложение по РД '!$V$12:$HK$375,30,0),HLOOKUP(AD$1,'Наше предложение по РД '!$DJ$6:$FI$11,4,0))</f>
        <v>#N/A</v>
      </c>
      <c r="AE7" s="89" t="e">
        <f>INDEX('Наше предложение по РД '!$DJ$12:$FI$375,VLOOKUP($B$6,'Наше предложение по РД '!$V$12:$HK$375,30,0),HLOOKUP(AE$1,'Наше предложение по РД '!$DJ$6:$FI$11,4,0))</f>
        <v>#N/A</v>
      </c>
      <c r="AF7" s="89" t="e">
        <f>INDEX('Наше предложение по РД '!$DJ$12:$FI$375,VLOOKUP($B$6,'Наше предложение по РД '!$V$12:$HK$375,30,0),HLOOKUP(AF$1,'Наше предложение по РД '!$DJ$6:$FI$11,4,0))</f>
        <v>#N/A</v>
      </c>
      <c r="AG7" s="89" t="e">
        <f>INDEX('Наше предложение по РД '!$DJ$12:$FI$375,VLOOKUP($B$6,'Наше предложение по РД '!$V$12:$HK$375,30,0),HLOOKUP(AG$1,'Наше предложение по РД '!$DJ$6:$FI$11,4,0))</f>
        <v>#N/A</v>
      </c>
      <c r="AH7" s="89" t="e">
        <f>INDEX('Наше предложение по РД '!$DJ$12:$FI$375,VLOOKUP($B$6,'Наше предложение по РД '!$V$12:$HK$375,30,0),HLOOKUP(AH$1,'Наше предложение по РД '!$DJ$6:$FI$11,4,0))</f>
        <v>#N/A</v>
      </c>
      <c r="AI7" s="89" t="e">
        <f>INDEX('Наше предложение по РД '!$DJ$12:$FI$375,VLOOKUP($B$6,'Наше предложение по РД '!$V$12:$HK$375,30,0),HLOOKUP(AI$1,'Наше предложение по РД '!$DJ$6:$FI$11,4,0))</f>
        <v>#N/A</v>
      </c>
      <c r="AJ7" s="89" t="e">
        <f>INDEX('Наше предложение по РД '!$DJ$12:$FI$375,VLOOKUP($B$6,'Наше предложение по РД '!$V$12:$HK$375,30,0),HLOOKUP(AJ$1,'Наше предложение по РД '!$DJ$6:$FI$11,4,0))</f>
        <v>#N/A</v>
      </c>
      <c r="AK7" s="89" t="e">
        <f>INDEX('Наше предложение по РД '!$DJ$12:$FI$375,VLOOKUP($B$6,'Наше предложение по РД '!$V$12:$HK$375,30,0),HLOOKUP(AK$1,'Наше предложение по РД '!$DJ$6:$FI$11,4,0))</f>
        <v>#N/A</v>
      </c>
      <c r="AL7" s="89" t="e">
        <f>INDEX('Наше предложение по РД '!$DJ$12:$FI$375,VLOOKUP($B$6,'Наше предложение по РД '!$V$12:$HK$375,30,0),HLOOKUP(AL$1,'Наше предложение по РД '!$DJ$6:$FI$11,4,0))</f>
        <v>#N/A</v>
      </c>
      <c r="AM7" s="89" t="e">
        <f>INDEX('Наше предложение по РД '!$DJ$12:$FI$375,VLOOKUP($B$6,'Наше предложение по РД '!$V$12:$HK$375,30,0),HLOOKUP(AM$1,'Наше предложение по РД '!$DJ$6:$FI$11,4,0))</f>
        <v>#N/A</v>
      </c>
      <c r="AN7" s="89" t="e">
        <f>INDEX('Наше предложение по РД '!$DJ$12:$FI$375,VLOOKUP($B$6,'Наше предложение по РД '!$V$12:$HK$375,30,0),HLOOKUP(AN$1,'Наше предложение по РД '!$DJ$6:$FI$11,4,0))</f>
        <v>#N/A</v>
      </c>
      <c r="AO7" s="89" t="e">
        <f>INDEX('Наше предложение по РД '!$DJ$12:$FI$375,VLOOKUP($B$6,'Наше предложение по РД '!$V$12:$HK$375,30,0),HLOOKUP(AO$1,'Наше предложение по РД '!$DJ$6:$FI$11,4,0))</f>
        <v>#N/A</v>
      </c>
      <c r="AP7" s="89" t="e">
        <f>INDEX('Наше предложение по РД '!$DJ$12:$FI$375,VLOOKUP($B$6,'Наше предложение по РД '!$V$12:$HK$375,30,0),HLOOKUP(AP$1,'Наше предложение по РД '!$DJ$6:$FI$11,4,0))</f>
        <v>#N/A</v>
      </c>
      <c r="AQ7" s="89" t="e">
        <f>INDEX('Наше предложение по РД '!$DJ$12:$FI$375,VLOOKUP($B$6,'Наше предложение по РД '!$V$12:$HK$375,30,0),HLOOKUP(AQ$1,'Наше предложение по РД '!$DJ$6:$FI$11,4,0))</f>
        <v>#N/A</v>
      </c>
      <c r="AR7" s="89" t="e">
        <f>INDEX('Наше предложение по РД '!$DJ$12:$FI$375,VLOOKUP($B$6,'Наше предложение по РД '!$V$12:$HK$375,30,0),HLOOKUP(AR$1,'Наше предложение по РД '!$DJ$6:$FI$11,4,0))</f>
        <v>#N/A</v>
      </c>
      <c r="AS7" s="89" t="e">
        <f>INDEX('Наше предложение по РД '!$DJ$12:$FI$375,VLOOKUP($B$6,'Наше предложение по РД '!$V$12:$HK$375,30,0),HLOOKUP(AS$1,'Наше предложение по РД '!$DJ$6:$FI$11,4,0))</f>
        <v>#N/A</v>
      </c>
      <c r="AT7" s="89" t="e">
        <f>INDEX('Наше предложение по РД '!$DJ$12:$FI$375,VLOOKUP($B$6,'Наше предложение по РД '!$V$12:$HK$375,30,0),HLOOKUP(AT$1,'Наше предложение по РД '!$DJ$6:$FI$11,4,0))</f>
        <v>#N/A</v>
      </c>
      <c r="AU7" s="89" t="e">
        <f>INDEX('Наше предложение по РД '!$DJ$12:$FI$375,VLOOKUP($B$6,'Наше предложение по РД '!$V$12:$HK$375,30,0),HLOOKUP(AU$1,'Наше предложение по РД '!$DJ$6:$FI$11,4,0))</f>
        <v>#N/A</v>
      </c>
      <c r="AV7" s="89" t="e">
        <f>INDEX('Наше предложение по РД '!$DJ$12:$FI$375,VLOOKUP($B$6,'Наше предложение по РД '!$V$12:$HK$375,30,0),HLOOKUP(AV$1,'Наше предложение по РД '!$DJ$6:$FI$11,4,0))</f>
        <v>#N/A</v>
      </c>
      <c r="AW7" s="89" t="e">
        <f>INDEX('Наше предложение по РД '!$DJ$12:$FI$375,VLOOKUP($B$6,'Наше предложение по РД '!$V$12:$HK$375,30,0),HLOOKUP(AW$1,'Наше предложение по РД '!$DJ$6:$FI$11,4,0))</f>
        <v>#N/A</v>
      </c>
      <c r="AX7" s="89" t="e">
        <f>INDEX('Наше предложение по РД '!$DJ$12:$FI$375,VLOOKUP($B$6,'Наше предложение по РД '!$V$12:$HK$375,30,0),HLOOKUP(AX$1,'Наше предложение по РД '!$DJ$6:$FI$11,4,0))</f>
        <v>#N/A</v>
      </c>
      <c r="AY7" s="89" t="e">
        <f>INDEX('Наше предложение по РД '!$DJ$12:$FI$375,VLOOKUP($B$6,'Наше предложение по РД '!$V$12:$HK$375,30,0),HLOOKUP(AY$1,'Наше предложение по РД '!$DJ$6:$FI$11,4,0))</f>
        <v>#N/A</v>
      </c>
      <c r="AZ7" s="89" t="e">
        <f>INDEX('Наше предложение по РД '!$DJ$12:$FI$375,VLOOKUP($B$6,'Наше предложение по РД '!$V$12:$HK$375,30,0),HLOOKUP(AZ$1,'Наше предложение по РД '!$DJ$6:$FI$11,4,0))</f>
        <v>#N/A</v>
      </c>
      <c r="BA7" s="89" t="e">
        <f>INDEX('Наше предложение по РД '!$DJ$12:$FI$375,VLOOKUP($B$6,'Наше предложение по РД '!$V$12:$HK$375,30,0),HLOOKUP(BA$1,'Наше предложение по РД '!$DJ$6:$FI$11,4,0))</f>
        <v>#N/A</v>
      </c>
      <c r="BB7" s="89" t="e">
        <f>INDEX('Наше предложение по РД '!$DJ$12:$FI$375,VLOOKUP($B$6,'Наше предложение по РД '!$V$12:$HK$375,30,0),HLOOKUP(BB$1,'Наше предложение по РД '!$DJ$6:$FI$11,4,0))</f>
        <v>#N/A</v>
      </c>
      <c r="BC7" s="89" t="e">
        <f>INDEX('Наше предложение по РД '!$DJ$12:$FI$375,VLOOKUP($B$6,'Наше предложение по РД '!$V$12:$HK$375,30,0),HLOOKUP(BC$1,'Наше предложение по РД '!$DJ$6:$FI$11,4,0))</f>
        <v>#N/A</v>
      </c>
      <c r="BD7" s="90" t="e">
        <f>INDEX('Наше предложение по РД '!$DJ$12:$FI$375,VLOOKUP($B$6,'Наше предложение по РД '!$V$12:$HK$375,30,0),HLOOKUP(BD$1,'Наше предложение по РД '!$DJ$6:$FI$11,4,0))</f>
        <v>#N/A</v>
      </c>
    </row>
    <row r="8" spans="1:56" ht="15.75" thickBot="1">
      <c r="A8" t="s">
        <v>142</v>
      </c>
      <c r="B8" s="84"/>
      <c r="C8" s="84">
        <f t="shared" si="1"/>
        <v>2</v>
      </c>
      <c r="D8" s="106" t="s">
        <v>139</v>
      </c>
      <c r="E8" s="87" t="e">
        <f>INDEX('Наше предложение по РД '!$FL$12:$HK$375,VLOOKUP($B$6,'Наше предложение по РД '!$V$12:$HK$27,30,0),HLOOKUP(E$1,'Наше предложение по РД '!$FL$6:$HK$11,4,0))</f>
        <v>#N/A</v>
      </c>
      <c r="F8" s="87" t="e">
        <f>INDEX('Наше предложение по РД '!$FL$12:$HK$375,VLOOKUP($B$6,'Наше предложение по РД '!$V$12:$HK$27,30,0),HLOOKUP(F$1,'Наше предложение по РД '!$FL$6:$HK$11,4,0))</f>
        <v>#N/A</v>
      </c>
      <c r="G8" s="87" t="e">
        <f>INDEX('Наше предложение по РД '!$FL$12:$HK$375,VLOOKUP($B$6,'Наше предложение по РД '!$V$12:$HK$27,30,0),HLOOKUP(G$1,'Наше предложение по РД '!$FL$6:$HK$11,4,0))</f>
        <v>#N/A</v>
      </c>
      <c r="H8" s="87" t="e">
        <f>INDEX('Наше предложение по РД '!$FL$12:$HK$375,VLOOKUP($B$6,'Наше предложение по РД '!$V$12:$HK$27,30,0),HLOOKUP(H$1,'Наше предложение по РД '!$FL$6:$HK$11,4,0))</f>
        <v>#N/A</v>
      </c>
      <c r="I8" s="87" t="e">
        <f>INDEX('Наше предложение по РД '!$FL$12:$HK$375,VLOOKUP($B$6,'Наше предложение по РД '!$V$12:$HK$27,30,0),HLOOKUP(I$1,'Наше предложение по РД '!$FL$6:$HK$11,4,0))</f>
        <v>#N/A</v>
      </c>
      <c r="J8" s="87" t="e">
        <f>INDEX('Наше предложение по РД '!$FL$12:$HK$375,VLOOKUP($B$6,'Наше предложение по РД '!$V$12:$HK$27,30,0),HLOOKUP(J$1,'Наше предложение по РД '!$FL$6:$HK$11,4,0))</f>
        <v>#N/A</v>
      </c>
      <c r="K8" s="87" t="e">
        <f>INDEX('Наше предложение по РД '!$FL$12:$HK$375,VLOOKUP($B$6,'Наше предложение по РД '!$V$12:$HK$27,30,0),HLOOKUP(K$1,'Наше предложение по РД '!$FL$6:$HK$11,4,0))</f>
        <v>#N/A</v>
      </c>
      <c r="L8" s="87" t="e">
        <f>INDEX('Наше предложение по РД '!$FL$12:$HK$375,VLOOKUP($B$6,'Наше предложение по РД '!$V$12:$HK$27,30,0),HLOOKUP(L$1,'Наше предложение по РД '!$FL$6:$HK$11,4,0))</f>
        <v>#N/A</v>
      </c>
      <c r="M8" s="87" t="e">
        <f>INDEX('Наше предложение по РД '!$FL$12:$HK$375,VLOOKUP($B$6,'Наше предложение по РД '!$V$12:$HK$27,30,0),HLOOKUP(M$1,'Наше предложение по РД '!$FL$6:$HK$11,4,0))</f>
        <v>#N/A</v>
      </c>
      <c r="N8" s="87" t="e">
        <f>INDEX('Наше предложение по РД '!$FL$12:$HK$375,VLOOKUP($B$6,'Наше предложение по РД '!$V$12:$HK$27,30,0),HLOOKUP(N$1,'Наше предложение по РД '!$FL$6:$HK$11,4,0))</f>
        <v>#N/A</v>
      </c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7"/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  <c r="BC8" s="87"/>
      <c r="BD8" s="88"/>
    </row>
    <row r="9" spans="1:56">
      <c r="A9" t="s">
        <v>144</v>
      </c>
      <c r="B9" s="82" t="s">
        <v>81</v>
      </c>
      <c r="C9" s="82">
        <v>1</v>
      </c>
      <c r="D9" s="104" t="s">
        <v>146</v>
      </c>
      <c r="E9" s="92" t="e">
        <f t="shared" ref="E9:AJ9" si="2">E3/$BD$3</f>
        <v>#N/A</v>
      </c>
      <c r="F9" s="92" t="e">
        <f t="shared" si="2"/>
        <v>#N/A</v>
      </c>
      <c r="G9" s="92" t="e">
        <f t="shared" si="2"/>
        <v>#N/A</v>
      </c>
      <c r="H9" s="92" t="e">
        <f t="shared" si="2"/>
        <v>#N/A</v>
      </c>
      <c r="I9" s="92" t="e">
        <f t="shared" si="2"/>
        <v>#N/A</v>
      </c>
      <c r="J9" s="92" t="e">
        <f t="shared" si="2"/>
        <v>#N/A</v>
      </c>
      <c r="K9" s="92" t="e">
        <f t="shared" si="2"/>
        <v>#N/A</v>
      </c>
      <c r="L9" s="92" t="e">
        <f t="shared" si="2"/>
        <v>#N/A</v>
      </c>
      <c r="M9" s="92" t="e">
        <f t="shared" si="2"/>
        <v>#N/A</v>
      </c>
      <c r="N9" s="92" t="e">
        <f t="shared" si="2"/>
        <v>#N/A</v>
      </c>
      <c r="O9" s="92" t="e">
        <f t="shared" si="2"/>
        <v>#N/A</v>
      </c>
      <c r="P9" s="92" t="e">
        <f t="shared" si="2"/>
        <v>#N/A</v>
      </c>
      <c r="Q9" s="92" t="e">
        <f t="shared" si="2"/>
        <v>#N/A</v>
      </c>
      <c r="R9" s="92" t="e">
        <f t="shared" si="2"/>
        <v>#N/A</v>
      </c>
      <c r="S9" s="92" t="e">
        <f t="shared" si="2"/>
        <v>#N/A</v>
      </c>
      <c r="T9" s="92" t="e">
        <f t="shared" si="2"/>
        <v>#N/A</v>
      </c>
      <c r="U9" s="92" t="e">
        <f t="shared" si="2"/>
        <v>#N/A</v>
      </c>
      <c r="V9" s="92" t="e">
        <f t="shared" si="2"/>
        <v>#N/A</v>
      </c>
      <c r="W9" s="92" t="e">
        <f t="shared" si="2"/>
        <v>#N/A</v>
      </c>
      <c r="X9" s="92" t="e">
        <f t="shared" si="2"/>
        <v>#N/A</v>
      </c>
      <c r="Y9" s="92" t="e">
        <f t="shared" si="2"/>
        <v>#N/A</v>
      </c>
      <c r="Z9" s="92" t="e">
        <f t="shared" si="2"/>
        <v>#N/A</v>
      </c>
      <c r="AA9" s="92" t="e">
        <f t="shared" si="2"/>
        <v>#N/A</v>
      </c>
      <c r="AB9" s="92" t="e">
        <f t="shared" si="2"/>
        <v>#N/A</v>
      </c>
      <c r="AC9" s="92" t="e">
        <f t="shared" si="2"/>
        <v>#N/A</v>
      </c>
      <c r="AD9" s="92" t="e">
        <f t="shared" si="2"/>
        <v>#N/A</v>
      </c>
      <c r="AE9" s="92" t="e">
        <f t="shared" si="2"/>
        <v>#N/A</v>
      </c>
      <c r="AF9" s="92" t="e">
        <f t="shared" si="2"/>
        <v>#N/A</v>
      </c>
      <c r="AG9" s="92" t="e">
        <f t="shared" si="2"/>
        <v>#N/A</v>
      </c>
      <c r="AH9" s="92" t="e">
        <f t="shared" si="2"/>
        <v>#N/A</v>
      </c>
      <c r="AI9" s="92" t="e">
        <f t="shared" si="2"/>
        <v>#N/A</v>
      </c>
      <c r="AJ9" s="92" t="e">
        <f t="shared" si="2"/>
        <v>#N/A</v>
      </c>
      <c r="AK9" s="92" t="e">
        <f t="shared" ref="AK9:BD9" si="3">AK3/$BD$3</f>
        <v>#N/A</v>
      </c>
      <c r="AL9" s="92" t="e">
        <f t="shared" si="3"/>
        <v>#N/A</v>
      </c>
      <c r="AM9" s="92" t="e">
        <f t="shared" si="3"/>
        <v>#N/A</v>
      </c>
      <c r="AN9" s="92" t="e">
        <f t="shared" si="3"/>
        <v>#N/A</v>
      </c>
      <c r="AO9" s="92" t="e">
        <f t="shared" si="3"/>
        <v>#N/A</v>
      </c>
      <c r="AP9" s="92" t="e">
        <f t="shared" si="3"/>
        <v>#N/A</v>
      </c>
      <c r="AQ9" s="92" t="e">
        <f t="shared" si="3"/>
        <v>#N/A</v>
      </c>
      <c r="AR9" s="92" t="e">
        <f t="shared" si="3"/>
        <v>#N/A</v>
      </c>
      <c r="AS9" s="92" t="e">
        <f t="shared" si="3"/>
        <v>#N/A</v>
      </c>
      <c r="AT9" s="92" t="e">
        <f t="shared" si="3"/>
        <v>#N/A</v>
      </c>
      <c r="AU9" s="92" t="e">
        <f t="shared" si="3"/>
        <v>#N/A</v>
      </c>
      <c r="AV9" s="92" t="e">
        <f t="shared" si="3"/>
        <v>#N/A</v>
      </c>
      <c r="AW9" s="92" t="e">
        <f t="shared" si="3"/>
        <v>#N/A</v>
      </c>
      <c r="AX9" s="92" t="e">
        <f t="shared" si="3"/>
        <v>#N/A</v>
      </c>
      <c r="AY9" s="92" t="e">
        <f t="shared" si="3"/>
        <v>#N/A</v>
      </c>
      <c r="AZ9" s="92" t="e">
        <f t="shared" si="3"/>
        <v>#N/A</v>
      </c>
      <c r="BA9" s="92" t="e">
        <f t="shared" si="3"/>
        <v>#N/A</v>
      </c>
      <c r="BB9" s="92" t="e">
        <f t="shared" si="3"/>
        <v>#N/A</v>
      </c>
      <c r="BC9" s="92" t="e">
        <f t="shared" si="3"/>
        <v>#N/A</v>
      </c>
      <c r="BD9" s="95" t="e">
        <f t="shared" si="3"/>
        <v>#N/A</v>
      </c>
    </row>
    <row r="10" spans="1:56">
      <c r="A10" t="s">
        <v>144</v>
      </c>
      <c r="B10" s="83"/>
      <c r="C10" s="83">
        <f>C9+1</f>
        <v>2</v>
      </c>
      <c r="D10" s="105" t="s">
        <v>147</v>
      </c>
      <c r="E10" s="93" t="e">
        <f t="shared" ref="E10:AJ10" si="4">E4/$BD$3</f>
        <v>#N/A</v>
      </c>
      <c r="F10" s="93" t="e">
        <f t="shared" si="4"/>
        <v>#N/A</v>
      </c>
      <c r="G10" s="93" t="e">
        <f t="shared" si="4"/>
        <v>#N/A</v>
      </c>
      <c r="H10" s="93" t="e">
        <f t="shared" si="4"/>
        <v>#N/A</v>
      </c>
      <c r="I10" s="93" t="e">
        <f t="shared" si="4"/>
        <v>#N/A</v>
      </c>
      <c r="J10" s="93" t="e">
        <f t="shared" si="4"/>
        <v>#N/A</v>
      </c>
      <c r="K10" s="93" t="e">
        <f t="shared" si="4"/>
        <v>#N/A</v>
      </c>
      <c r="L10" s="93" t="e">
        <f t="shared" si="4"/>
        <v>#N/A</v>
      </c>
      <c r="M10" s="93" t="e">
        <f t="shared" si="4"/>
        <v>#N/A</v>
      </c>
      <c r="N10" s="93" t="e">
        <f t="shared" si="4"/>
        <v>#N/A</v>
      </c>
      <c r="O10" s="93" t="e">
        <f t="shared" si="4"/>
        <v>#N/A</v>
      </c>
      <c r="P10" s="93" t="e">
        <f t="shared" si="4"/>
        <v>#N/A</v>
      </c>
      <c r="Q10" s="93" t="e">
        <f t="shared" si="4"/>
        <v>#N/A</v>
      </c>
      <c r="R10" s="93" t="e">
        <f t="shared" si="4"/>
        <v>#N/A</v>
      </c>
      <c r="S10" s="93" t="e">
        <f t="shared" si="4"/>
        <v>#N/A</v>
      </c>
      <c r="T10" s="93" t="e">
        <f t="shared" si="4"/>
        <v>#N/A</v>
      </c>
      <c r="U10" s="93" t="e">
        <f t="shared" si="4"/>
        <v>#N/A</v>
      </c>
      <c r="V10" s="93" t="e">
        <f t="shared" si="4"/>
        <v>#N/A</v>
      </c>
      <c r="W10" s="93" t="e">
        <f t="shared" si="4"/>
        <v>#N/A</v>
      </c>
      <c r="X10" s="93" t="e">
        <f t="shared" si="4"/>
        <v>#N/A</v>
      </c>
      <c r="Y10" s="93" t="e">
        <f t="shared" si="4"/>
        <v>#N/A</v>
      </c>
      <c r="Z10" s="93" t="e">
        <f t="shared" si="4"/>
        <v>#N/A</v>
      </c>
      <c r="AA10" s="93" t="e">
        <f t="shared" si="4"/>
        <v>#N/A</v>
      </c>
      <c r="AB10" s="93" t="e">
        <f t="shared" si="4"/>
        <v>#N/A</v>
      </c>
      <c r="AC10" s="93" t="e">
        <f t="shared" si="4"/>
        <v>#N/A</v>
      </c>
      <c r="AD10" s="93" t="e">
        <f t="shared" si="4"/>
        <v>#N/A</v>
      </c>
      <c r="AE10" s="93" t="e">
        <f t="shared" si="4"/>
        <v>#N/A</v>
      </c>
      <c r="AF10" s="93" t="e">
        <f t="shared" si="4"/>
        <v>#N/A</v>
      </c>
      <c r="AG10" s="93" t="e">
        <f t="shared" si="4"/>
        <v>#N/A</v>
      </c>
      <c r="AH10" s="93" t="e">
        <f t="shared" si="4"/>
        <v>#N/A</v>
      </c>
      <c r="AI10" s="93" t="e">
        <f t="shared" si="4"/>
        <v>#N/A</v>
      </c>
      <c r="AJ10" s="93" t="e">
        <f t="shared" si="4"/>
        <v>#N/A</v>
      </c>
      <c r="AK10" s="93" t="e">
        <f t="shared" ref="AK10:BD10" si="5">AK4/$BD$3</f>
        <v>#N/A</v>
      </c>
      <c r="AL10" s="93" t="e">
        <f t="shared" si="5"/>
        <v>#N/A</v>
      </c>
      <c r="AM10" s="93" t="e">
        <f t="shared" si="5"/>
        <v>#N/A</v>
      </c>
      <c r="AN10" s="93" t="e">
        <f t="shared" si="5"/>
        <v>#N/A</v>
      </c>
      <c r="AO10" s="93" t="e">
        <f t="shared" si="5"/>
        <v>#N/A</v>
      </c>
      <c r="AP10" s="93" t="e">
        <f t="shared" si="5"/>
        <v>#N/A</v>
      </c>
      <c r="AQ10" s="93" t="e">
        <f t="shared" si="5"/>
        <v>#N/A</v>
      </c>
      <c r="AR10" s="93" t="e">
        <f t="shared" si="5"/>
        <v>#N/A</v>
      </c>
      <c r="AS10" s="93" t="e">
        <f t="shared" si="5"/>
        <v>#N/A</v>
      </c>
      <c r="AT10" s="93" t="e">
        <f t="shared" si="5"/>
        <v>#N/A</v>
      </c>
      <c r="AU10" s="93" t="e">
        <f t="shared" si="5"/>
        <v>#N/A</v>
      </c>
      <c r="AV10" s="93" t="e">
        <f t="shared" si="5"/>
        <v>#N/A</v>
      </c>
      <c r="AW10" s="93" t="e">
        <f t="shared" si="5"/>
        <v>#N/A</v>
      </c>
      <c r="AX10" s="93" t="e">
        <f t="shared" si="5"/>
        <v>#N/A</v>
      </c>
      <c r="AY10" s="93" t="e">
        <f t="shared" si="5"/>
        <v>#N/A</v>
      </c>
      <c r="AZ10" s="93" t="e">
        <f t="shared" si="5"/>
        <v>#N/A</v>
      </c>
      <c r="BA10" s="93" t="e">
        <f t="shared" si="5"/>
        <v>#N/A</v>
      </c>
      <c r="BB10" s="93" t="e">
        <f t="shared" si="5"/>
        <v>#N/A</v>
      </c>
      <c r="BC10" s="93" t="e">
        <f t="shared" si="5"/>
        <v>#N/A</v>
      </c>
      <c r="BD10" s="96" t="e">
        <f t="shared" si="5"/>
        <v>#N/A</v>
      </c>
    </row>
    <row r="11" spans="1:56" ht="15.75" thickBot="1">
      <c r="A11" t="s">
        <v>144</v>
      </c>
      <c r="B11" s="84"/>
      <c r="C11" s="84">
        <f t="shared" ref="C11:C14" si="6">C10+1</f>
        <v>3</v>
      </c>
      <c r="D11" s="106" t="s">
        <v>148</v>
      </c>
      <c r="E11" s="94" t="e">
        <f t="shared" ref="E11:AJ11" si="7">E5/$BD$3</f>
        <v>#N/A</v>
      </c>
      <c r="F11" s="94" t="e">
        <f t="shared" si="7"/>
        <v>#N/A</v>
      </c>
      <c r="G11" s="94" t="e">
        <f t="shared" si="7"/>
        <v>#N/A</v>
      </c>
      <c r="H11" s="94" t="e">
        <f t="shared" si="7"/>
        <v>#N/A</v>
      </c>
      <c r="I11" s="94" t="e">
        <f t="shared" si="7"/>
        <v>#N/A</v>
      </c>
      <c r="J11" s="94" t="e">
        <f t="shared" si="7"/>
        <v>#N/A</v>
      </c>
      <c r="K11" s="94" t="e">
        <f t="shared" si="7"/>
        <v>#N/A</v>
      </c>
      <c r="L11" s="94" t="e">
        <f t="shared" si="7"/>
        <v>#N/A</v>
      </c>
      <c r="M11" s="94" t="e">
        <f t="shared" si="7"/>
        <v>#N/A</v>
      </c>
      <c r="N11" s="94" t="e">
        <f t="shared" si="7"/>
        <v>#N/A</v>
      </c>
      <c r="O11" s="94" t="e">
        <f t="shared" si="7"/>
        <v>#N/A</v>
      </c>
      <c r="P11" s="94" t="e">
        <f t="shared" si="7"/>
        <v>#N/A</v>
      </c>
      <c r="Q11" s="94" t="e">
        <f t="shared" si="7"/>
        <v>#N/A</v>
      </c>
      <c r="R11" s="94" t="e">
        <f t="shared" si="7"/>
        <v>#N/A</v>
      </c>
      <c r="S11" s="94" t="e">
        <f t="shared" si="7"/>
        <v>#N/A</v>
      </c>
      <c r="T11" s="94" t="e">
        <f t="shared" si="7"/>
        <v>#N/A</v>
      </c>
      <c r="U11" s="94" t="e">
        <f t="shared" si="7"/>
        <v>#N/A</v>
      </c>
      <c r="V11" s="94" t="e">
        <f t="shared" si="7"/>
        <v>#N/A</v>
      </c>
      <c r="W11" s="94" t="e">
        <f t="shared" si="7"/>
        <v>#N/A</v>
      </c>
      <c r="X11" s="94" t="e">
        <f t="shared" si="7"/>
        <v>#N/A</v>
      </c>
      <c r="Y11" s="94" t="e">
        <f t="shared" si="7"/>
        <v>#N/A</v>
      </c>
      <c r="Z11" s="94" t="e">
        <f t="shared" si="7"/>
        <v>#N/A</v>
      </c>
      <c r="AA11" s="94" t="e">
        <f t="shared" si="7"/>
        <v>#N/A</v>
      </c>
      <c r="AB11" s="94" t="e">
        <f t="shared" si="7"/>
        <v>#N/A</v>
      </c>
      <c r="AC11" s="94" t="e">
        <f t="shared" si="7"/>
        <v>#N/A</v>
      </c>
      <c r="AD11" s="94" t="e">
        <f t="shared" si="7"/>
        <v>#N/A</v>
      </c>
      <c r="AE11" s="94" t="e">
        <f t="shared" si="7"/>
        <v>#N/A</v>
      </c>
      <c r="AF11" s="94" t="e">
        <f t="shared" si="7"/>
        <v>#N/A</v>
      </c>
      <c r="AG11" s="94" t="e">
        <f t="shared" si="7"/>
        <v>#N/A</v>
      </c>
      <c r="AH11" s="94" t="e">
        <f t="shared" si="7"/>
        <v>#N/A</v>
      </c>
      <c r="AI11" s="94" t="e">
        <f t="shared" si="7"/>
        <v>#N/A</v>
      </c>
      <c r="AJ11" s="94" t="e">
        <f t="shared" si="7"/>
        <v>#N/A</v>
      </c>
      <c r="AK11" s="94" t="e">
        <f t="shared" ref="AK11:BD11" si="8">AK5/$BD$3</f>
        <v>#N/A</v>
      </c>
      <c r="AL11" s="94" t="e">
        <f t="shared" si="8"/>
        <v>#N/A</v>
      </c>
      <c r="AM11" s="94" t="e">
        <f t="shared" si="8"/>
        <v>#N/A</v>
      </c>
      <c r="AN11" s="94" t="e">
        <f t="shared" si="8"/>
        <v>#N/A</v>
      </c>
      <c r="AO11" s="94" t="e">
        <f t="shared" si="8"/>
        <v>#N/A</v>
      </c>
      <c r="AP11" s="94" t="e">
        <f t="shared" si="8"/>
        <v>#N/A</v>
      </c>
      <c r="AQ11" s="94" t="e">
        <f t="shared" si="8"/>
        <v>#N/A</v>
      </c>
      <c r="AR11" s="94" t="e">
        <f t="shared" si="8"/>
        <v>#N/A</v>
      </c>
      <c r="AS11" s="94" t="e">
        <f t="shared" si="8"/>
        <v>#N/A</v>
      </c>
      <c r="AT11" s="94" t="e">
        <f t="shared" si="8"/>
        <v>#N/A</v>
      </c>
      <c r="AU11" s="94" t="e">
        <f t="shared" si="8"/>
        <v>#N/A</v>
      </c>
      <c r="AV11" s="94" t="e">
        <f t="shared" si="8"/>
        <v>#N/A</v>
      </c>
      <c r="AW11" s="94" t="e">
        <f t="shared" si="8"/>
        <v>#N/A</v>
      </c>
      <c r="AX11" s="94" t="e">
        <f t="shared" si="8"/>
        <v>#N/A</v>
      </c>
      <c r="AY11" s="94" t="e">
        <f t="shared" si="8"/>
        <v>#N/A</v>
      </c>
      <c r="AZ11" s="94" t="e">
        <f t="shared" si="8"/>
        <v>#N/A</v>
      </c>
      <c r="BA11" s="94" t="e">
        <f t="shared" si="8"/>
        <v>#N/A</v>
      </c>
      <c r="BB11" s="94" t="e">
        <f t="shared" si="8"/>
        <v>#N/A</v>
      </c>
      <c r="BC11" s="94" t="e">
        <f t="shared" si="8"/>
        <v>#N/A</v>
      </c>
      <c r="BD11" s="97" t="e">
        <f t="shared" si="8"/>
        <v>#N/A</v>
      </c>
    </row>
    <row r="12" spans="1:56">
      <c r="A12" t="s">
        <v>144</v>
      </c>
      <c r="B12" s="82" t="s">
        <v>160</v>
      </c>
      <c r="C12" s="82"/>
      <c r="D12" s="104" t="s">
        <v>146</v>
      </c>
      <c r="E12" s="92" t="e">
        <f t="shared" ref="E12:AJ12" si="9">E6/$BD$6</f>
        <v>#N/A</v>
      </c>
      <c r="F12" s="98" t="e">
        <f t="shared" si="9"/>
        <v>#N/A</v>
      </c>
      <c r="G12" s="98" t="e">
        <f t="shared" si="9"/>
        <v>#N/A</v>
      </c>
      <c r="H12" s="98" t="e">
        <f t="shared" si="9"/>
        <v>#N/A</v>
      </c>
      <c r="I12" s="98" t="e">
        <f t="shared" si="9"/>
        <v>#N/A</v>
      </c>
      <c r="J12" s="98" t="e">
        <f t="shared" si="9"/>
        <v>#N/A</v>
      </c>
      <c r="K12" s="98" t="e">
        <f t="shared" si="9"/>
        <v>#N/A</v>
      </c>
      <c r="L12" s="98" t="e">
        <f t="shared" si="9"/>
        <v>#N/A</v>
      </c>
      <c r="M12" s="98" t="e">
        <f t="shared" si="9"/>
        <v>#N/A</v>
      </c>
      <c r="N12" s="98" t="e">
        <f t="shared" si="9"/>
        <v>#N/A</v>
      </c>
      <c r="O12" s="98" t="e">
        <f t="shared" si="9"/>
        <v>#N/A</v>
      </c>
      <c r="P12" s="98" t="e">
        <f t="shared" si="9"/>
        <v>#N/A</v>
      </c>
      <c r="Q12" s="98" t="e">
        <f t="shared" si="9"/>
        <v>#N/A</v>
      </c>
      <c r="R12" s="98" t="e">
        <f t="shared" si="9"/>
        <v>#N/A</v>
      </c>
      <c r="S12" s="98" t="e">
        <f t="shared" si="9"/>
        <v>#N/A</v>
      </c>
      <c r="T12" s="98" t="e">
        <f t="shared" si="9"/>
        <v>#N/A</v>
      </c>
      <c r="U12" s="98" t="e">
        <f t="shared" si="9"/>
        <v>#N/A</v>
      </c>
      <c r="V12" s="98" t="e">
        <f t="shared" si="9"/>
        <v>#N/A</v>
      </c>
      <c r="W12" s="98" t="e">
        <f t="shared" si="9"/>
        <v>#N/A</v>
      </c>
      <c r="X12" s="98" t="e">
        <f t="shared" si="9"/>
        <v>#N/A</v>
      </c>
      <c r="Y12" s="98" t="e">
        <f t="shared" si="9"/>
        <v>#N/A</v>
      </c>
      <c r="Z12" s="98" t="e">
        <f t="shared" si="9"/>
        <v>#N/A</v>
      </c>
      <c r="AA12" s="98" t="e">
        <f t="shared" si="9"/>
        <v>#N/A</v>
      </c>
      <c r="AB12" s="98" t="e">
        <f t="shared" si="9"/>
        <v>#N/A</v>
      </c>
      <c r="AC12" s="98" t="e">
        <f t="shared" si="9"/>
        <v>#N/A</v>
      </c>
      <c r="AD12" s="98" t="e">
        <f t="shared" si="9"/>
        <v>#N/A</v>
      </c>
      <c r="AE12" s="98" t="e">
        <f t="shared" si="9"/>
        <v>#N/A</v>
      </c>
      <c r="AF12" s="98" t="e">
        <f t="shared" si="9"/>
        <v>#N/A</v>
      </c>
      <c r="AG12" s="98" t="e">
        <f t="shared" si="9"/>
        <v>#N/A</v>
      </c>
      <c r="AH12" s="98" t="e">
        <f t="shared" si="9"/>
        <v>#N/A</v>
      </c>
      <c r="AI12" s="98" t="e">
        <f t="shared" si="9"/>
        <v>#N/A</v>
      </c>
      <c r="AJ12" s="98" t="e">
        <f t="shared" si="9"/>
        <v>#N/A</v>
      </c>
      <c r="AK12" s="98" t="e">
        <f t="shared" ref="AK12:BD12" si="10">AK6/$BD$6</f>
        <v>#N/A</v>
      </c>
      <c r="AL12" s="98" t="e">
        <f t="shared" si="10"/>
        <v>#N/A</v>
      </c>
      <c r="AM12" s="98" t="e">
        <f t="shared" si="10"/>
        <v>#N/A</v>
      </c>
      <c r="AN12" s="98" t="e">
        <f t="shared" si="10"/>
        <v>#N/A</v>
      </c>
      <c r="AO12" s="98" t="e">
        <f t="shared" si="10"/>
        <v>#N/A</v>
      </c>
      <c r="AP12" s="98" t="e">
        <f t="shared" si="10"/>
        <v>#N/A</v>
      </c>
      <c r="AQ12" s="98" t="e">
        <f t="shared" si="10"/>
        <v>#N/A</v>
      </c>
      <c r="AR12" s="98" t="e">
        <f t="shared" si="10"/>
        <v>#N/A</v>
      </c>
      <c r="AS12" s="98" t="e">
        <f t="shared" si="10"/>
        <v>#N/A</v>
      </c>
      <c r="AT12" s="98" t="e">
        <f t="shared" si="10"/>
        <v>#N/A</v>
      </c>
      <c r="AU12" s="98" t="e">
        <f t="shared" si="10"/>
        <v>#N/A</v>
      </c>
      <c r="AV12" s="98" t="e">
        <f t="shared" si="10"/>
        <v>#N/A</v>
      </c>
      <c r="AW12" s="98" t="e">
        <f t="shared" si="10"/>
        <v>#N/A</v>
      </c>
      <c r="AX12" s="98" t="e">
        <f t="shared" si="10"/>
        <v>#N/A</v>
      </c>
      <c r="AY12" s="98" t="e">
        <f t="shared" si="10"/>
        <v>#N/A</v>
      </c>
      <c r="AZ12" s="98" t="e">
        <f t="shared" si="10"/>
        <v>#N/A</v>
      </c>
      <c r="BA12" s="98" t="e">
        <f t="shared" si="10"/>
        <v>#N/A</v>
      </c>
      <c r="BB12" s="98" t="e">
        <f t="shared" si="10"/>
        <v>#N/A</v>
      </c>
      <c r="BC12" s="98" t="e">
        <f t="shared" si="10"/>
        <v>#N/A</v>
      </c>
      <c r="BD12" s="99" t="e">
        <f t="shared" si="10"/>
        <v>#N/A</v>
      </c>
    </row>
    <row r="13" spans="1:56">
      <c r="A13" t="s">
        <v>144</v>
      </c>
      <c r="B13" s="83"/>
      <c r="C13" s="83">
        <f t="shared" si="6"/>
        <v>1</v>
      </c>
      <c r="D13" s="105" t="s">
        <v>147</v>
      </c>
      <c r="E13" s="93" t="e">
        <f t="shared" ref="E13:AJ13" si="11">E7/$BD$6</f>
        <v>#N/A</v>
      </c>
      <c r="F13" s="100" t="e">
        <f t="shared" si="11"/>
        <v>#N/A</v>
      </c>
      <c r="G13" s="100" t="e">
        <f t="shared" si="11"/>
        <v>#N/A</v>
      </c>
      <c r="H13" s="100" t="e">
        <f t="shared" si="11"/>
        <v>#N/A</v>
      </c>
      <c r="I13" s="100" t="e">
        <f t="shared" si="11"/>
        <v>#N/A</v>
      </c>
      <c r="J13" s="100" t="e">
        <f t="shared" si="11"/>
        <v>#N/A</v>
      </c>
      <c r="K13" s="100" t="e">
        <f t="shared" si="11"/>
        <v>#N/A</v>
      </c>
      <c r="L13" s="100" t="e">
        <f t="shared" si="11"/>
        <v>#N/A</v>
      </c>
      <c r="M13" s="100" t="e">
        <f t="shared" si="11"/>
        <v>#N/A</v>
      </c>
      <c r="N13" s="100" t="e">
        <f t="shared" si="11"/>
        <v>#N/A</v>
      </c>
      <c r="O13" s="100" t="e">
        <f t="shared" si="11"/>
        <v>#N/A</v>
      </c>
      <c r="P13" s="100" t="e">
        <f t="shared" si="11"/>
        <v>#N/A</v>
      </c>
      <c r="Q13" s="100" t="e">
        <f t="shared" si="11"/>
        <v>#N/A</v>
      </c>
      <c r="R13" s="100" t="e">
        <f t="shared" si="11"/>
        <v>#N/A</v>
      </c>
      <c r="S13" s="100" t="e">
        <f t="shared" si="11"/>
        <v>#N/A</v>
      </c>
      <c r="T13" s="100" t="e">
        <f t="shared" si="11"/>
        <v>#N/A</v>
      </c>
      <c r="U13" s="100" t="e">
        <f t="shared" si="11"/>
        <v>#N/A</v>
      </c>
      <c r="V13" s="100" t="e">
        <f t="shared" si="11"/>
        <v>#N/A</v>
      </c>
      <c r="W13" s="100" t="e">
        <f t="shared" si="11"/>
        <v>#N/A</v>
      </c>
      <c r="X13" s="100" t="e">
        <f t="shared" si="11"/>
        <v>#N/A</v>
      </c>
      <c r="Y13" s="100" t="e">
        <f t="shared" si="11"/>
        <v>#N/A</v>
      </c>
      <c r="Z13" s="100" t="e">
        <f t="shared" si="11"/>
        <v>#N/A</v>
      </c>
      <c r="AA13" s="100" t="e">
        <f t="shared" si="11"/>
        <v>#N/A</v>
      </c>
      <c r="AB13" s="100" t="e">
        <f t="shared" si="11"/>
        <v>#N/A</v>
      </c>
      <c r="AC13" s="100" t="e">
        <f t="shared" si="11"/>
        <v>#N/A</v>
      </c>
      <c r="AD13" s="100" t="e">
        <f t="shared" si="11"/>
        <v>#N/A</v>
      </c>
      <c r="AE13" s="100" t="e">
        <f t="shared" si="11"/>
        <v>#N/A</v>
      </c>
      <c r="AF13" s="100" t="e">
        <f t="shared" si="11"/>
        <v>#N/A</v>
      </c>
      <c r="AG13" s="100" t="e">
        <f t="shared" si="11"/>
        <v>#N/A</v>
      </c>
      <c r="AH13" s="100" t="e">
        <f t="shared" si="11"/>
        <v>#N/A</v>
      </c>
      <c r="AI13" s="100" t="e">
        <f t="shared" si="11"/>
        <v>#N/A</v>
      </c>
      <c r="AJ13" s="100" t="e">
        <f t="shared" si="11"/>
        <v>#N/A</v>
      </c>
      <c r="AK13" s="100" t="e">
        <f t="shared" ref="AK13:BD13" si="12">AK7/$BD$6</f>
        <v>#N/A</v>
      </c>
      <c r="AL13" s="100" t="e">
        <f t="shared" si="12"/>
        <v>#N/A</v>
      </c>
      <c r="AM13" s="100" t="e">
        <f t="shared" si="12"/>
        <v>#N/A</v>
      </c>
      <c r="AN13" s="100" t="e">
        <f t="shared" si="12"/>
        <v>#N/A</v>
      </c>
      <c r="AO13" s="100" t="e">
        <f t="shared" si="12"/>
        <v>#N/A</v>
      </c>
      <c r="AP13" s="100" t="e">
        <f t="shared" si="12"/>
        <v>#N/A</v>
      </c>
      <c r="AQ13" s="100" t="e">
        <f t="shared" si="12"/>
        <v>#N/A</v>
      </c>
      <c r="AR13" s="100" t="e">
        <f t="shared" si="12"/>
        <v>#N/A</v>
      </c>
      <c r="AS13" s="100" t="e">
        <f t="shared" si="12"/>
        <v>#N/A</v>
      </c>
      <c r="AT13" s="100" t="e">
        <f t="shared" si="12"/>
        <v>#N/A</v>
      </c>
      <c r="AU13" s="100" t="e">
        <f t="shared" si="12"/>
        <v>#N/A</v>
      </c>
      <c r="AV13" s="100" t="e">
        <f t="shared" si="12"/>
        <v>#N/A</v>
      </c>
      <c r="AW13" s="100" t="e">
        <f t="shared" si="12"/>
        <v>#N/A</v>
      </c>
      <c r="AX13" s="100" t="e">
        <f t="shared" si="12"/>
        <v>#N/A</v>
      </c>
      <c r="AY13" s="100" t="e">
        <f t="shared" si="12"/>
        <v>#N/A</v>
      </c>
      <c r="AZ13" s="100" t="e">
        <f t="shared" si="12"/>
        <v>#N/A</v>
      </c>
      <c r="BA13" s="100" t="e">
        <f t="shared" si="12"/>
        <v>#N/A</v>
      </c>
      <c r="BB13" s="100" t="e">
        <f t="shared" si="12"/>
        <v>#N/A</v>
      </c>
      <c r="BC13" s="100" t="e">
        <f t="shared" si="12"/>
        <v>#N/A</v>
      </c>
      <c r="BD13" s="101" t="e">
        <f t="shared" si="12"/>
        <v>#N/A</v>
      </c>
    </row>
    <row r="14" spans="1:56" ht="15.75" thickBot="1">
      <c r="A14" t="s">
        <v>144</v>
      </c>
      <c r="B14" s="84"/>
      <c r="C14" s="84">
        <f t="shared" si="6"/>
        <v>2</v>
      </c>
      <c r="D14" s="106" t="s">
        <v>148</v>
      </c>
      <c r="E14" s="102" t="e">
        <f t="shared" ref="E14:AJ14" si="13">E8/$BD$6</f>
        <v>#N/A</v>
      </c>
      <c r="F14" s="102" t="e">
        <f t="shared" si="13"/>
        <v>#N/A</v>
      </c>
      <c r="G14" s="102" t="e">
        <f t="shared" si="13"/>
        <v>#N/A</v>
      </c>
      <c r="H14" s="102" t="e">
        <f t="shared" si="13"/>
        <v>#N/A</v>
      </c>
      <c r="I14" s="102" t="e">
        <f t="shared" si="13"/>
        <v>#N/A</v>
      </c>
      <c r="J14" s="102" t="e">
        <f t="shared" si="13"/>
        <v>#N/A</v>
      </c>
      <c r="K14" s="102" t="e">
        <f t="shared" si="13"/>
        <v>#N/A</v>
      </c>
      <c r="L14" s="102" t="e">
        <f t="shared" si="13"/>
        <v>#N/A</v>
      </c>
      <c r="M14" s="102" t="e">
        <f t="shared" si="13"/>
        <v>#N/A</v>
      </c>
      <c r="N14" s="102" t="e">
        <f t="shared" si="13"/>
        <v>#N/A</v>
      </c>
      <c r="O14" s="102" t="e">
        <f t="shared" si="13"/>
        <v>#N/A</v>
      </c>
      <c r="P14" s="102" t="e">
        <f t="shared" si="13"/>
        <v>#N/A</v>
      </c>
      <c r="Q14" s="102" t="e">
        <f t="shared" si="13"/>
        <v>#N/A</v>
      </c>
      <c r="R14" s="102" t="e">
        <f t="shared" si="13"/>
        <v>#N/A</v>
      </c>
      <c r="S14" s="102" t="e">
        <f t="shared" si="13"/>
        <v>#N/A</v>
      </c>
      <c r="T14" s="102" t="e">
        <f t="shared" si="13"/>
        <v>#N/A</v>
      </c>
      <c r="U14" s="102" t="e">
        <f t="shared" si="13"/>
        <v>#N/A</v>
      </c>
      <c r="V14" s="102" t="e">
        <f t="shared" si="13"/>
        <v>#N/A</v>
      </c>
      <c r="W14" s="102" t="e">
        <f t="shared" si="13"/>
        <v>#N/A</v>
      </c>
      <c r="X14" s="102" t="e">
        <f t="shared" si="13"/>
        <v>#N/A</v>
      </c>
      <c r="Y14" s="102" t="e">
        <f t="shared" si="13"/>
        <v>#N/A</v>
      </c>
      <c r="Z14" s="102" t="e">
        <f t="shared" si="13"/>
        <v>#N/A</v>
      </c>
      <c r="AA14" s="102" t="e">
        <f t="shared" si="13"/>
        <v>#N/A</v>
      </c>
      <c r="AB14" s="102" t="e">
        <f t="shared" si="13"/>
        <v>#N/A</v>
      </c>
      <c r="AC14" s="102" t="e">
        <f t="shared" si="13"/>
        <v>#N/A</v>
      </c>
      <c r="AD14" s="102" t="e">
        <f t="shared" si="13"/>
        <v>#N/A</v>
      </c>
      <c r="AE14" s="102" t="e">
        <f t="shared" si="13"/>
        <v>#N/A</v>
      </c>
      <c r="AF14" s="102" t="e">
        <f t="shared" si="13"/>
        <v>#N/A</v>
      </c>
      <c r="AG14" s="102" t="e">
        <f t="shared" si="13"/>
        <v>#N/A</v>
      </c>
      <c r="AH14" s="102" t="e">
        <f t="shared" si="13"/>
        <v>#N/A</v>
      </c>
      <c r="AI14" s="102" t="e">
        <f t="shared" si="13"/>
        <v>#N/A</v>
      </c>
      <c r="AJ14" s="102" t="e">
        <f t="shared" si="13"/>
        <v>#N/A</v>
      </c>
      <c r="AK14" s="102" t="e">
        <f t="shared" ref="AK14:BD14" si="14">AK8/$BD$6</f>
        <v>#N/A</v>
      </c>
      <c r="AL14" s="102" t="e">
        <f t="shared" si="14"/>
        <v>#N/A</v>
      </c>
      <c r="AM14" s="102" t="e">
        <f t="shared" si="14"/>
        <v>#N/A</v>
      </c>
      <c r="AN14" s="102" t="e">
        <f t="shared" si="14"/>
        <v>#N/A</v>
      </c>
      <c r="AO14" s="102" t="e">
        <f t="shared" si="14"/>
        <v>#N/A</v>
      </c>
      <c r="AP14" s="102" t="e">
        <f t="shared" si="14"/>
        <v>#N/A</v>
      </c>
      <c r="AQ14" s="102" t="e">
        <f t="shared" si="14"/>
        <v>#N/A</v>
      </c>
      <c r="AR14" s="102" t="e">
        <f t="shared" si="14"/>
        <v>#N/A</v>
      </c>
      <c r="AS14" s="102" t="e">
        <f t="shared" si="14"/>
        <v>#N/A</v>
      </c>
      <c r="AT14" s="102" t="e">
        <f t="shared" si="14"/>
        <v>#N/A</v>
      </c>
      <c r="AU14" s="102" t="e">
        <f t="shared" si="14"/>
        <v>#N/A</v>
      </c>
      <c r="AV14" s="102" t="e">
        <f t="shared" si="14"/>
        <v>#N/A</v>
      </c>
      <c r="AW14" s="102" t="e">
        <f t="shared" si="14"/>
        <v>#N/A</v>
      </c>
      <c r="AX14" s="102" t="e">
        <f t="shared" si="14"/>
        <v>#N/A</v>
      </c>
      <c r="AY14" s="102" t="e">
        <f t="shared" si="14"/>
        <v>#N/A</v>
      </c>
      <c r="AZ14" s="102" t="e">
        <f t="shared" si="14"/>
        <v>#N/A</v>
      </c>
      <c r="BA14" s="102" t="e">
        <f t="shared" si="14"/>
        <v>#N/A</v>
      </c>
      <c r="BB14" s="102" t="e">
        <f t="shared" si="14"/>
        <v>#N/A</v>
      </c>
      <c r="BC14" s="102" t="e">
        <f t="shared" si="14"/>
        <v>#N/A</v>
      </c>
      <c r="BD14" s="103" t="e">
        <f t="shared" si="14"/>
        <v>#N/A</v>
      </c>
    </row>
    <row r="15" spans="1:56">
      <c r="A15" t="s">
        <v>145</v>
      </c>
      <c r="B15" s="82" t="s">
        <v>81</v>
      </c>
      <c r="C15" s="82">
        <v>1</v>
      </c>
      <c r="D15" s="104" t="s">
        <v>149</v>
      </c>
      <c r="E15" s="92">
        <v>0</v>
      </c>
      <c r="F15" s="92" t="e">
        <f t="shared" ref="F15:AK15" si="15">F9-E9</f>
        <v>#N/A</v>
      </c>
      <c r="G15" s="92" t="e">
        <f t="shared" si="15"/>
        <v>#N/A</v>
      </c>
      <c r="H15" s="92" t="e">
        <f t="shared" si="15"/>
        <v>#N/A</v>
      </c>
      <c r="I15" s="92" t="e">
        <f t="shared" si="15"/>
        <v>#N/A</v>
      </c>
      <c r="J15" s="92" t="e">
        <f t="shared" si="15"/>
        <v>#N/A</v>
      </c>
      <c r="K15" s="92" t="e">
        <f t="shared" si="15"/>
        <v>#N/A</v>
      </c>
      <c r="L15" s="92" t="e">
        <f t="shared" si="15"/>
        <v>#N/A</v>
      </c>
      <c r="M15" s="92" t="e">
        <f t="shared" si="15"/>
        <v>#N/A</v>
      </c>
      <c r="N15" s="92" t="e">
        <f t="shared" si="15"/>
        <v>#N/A</v>
      </c>
      <c r="O15" s="92" t="e">
        <f t="shared" si="15"/>
        <v>#N/A</v>
      </c>
      <c r="P15" s="92" t="e">
        <f t="shared" si="15"/>
        <v>#N/A</v>
      </c>
      <c r="Q15" s="92" t="e">
        <f t="shared" si="15"/>
        <v>#N/A</v>
      </c>
      <c r="R15" s="92" t="e">
        <f t="shared" si="15"/>
        <v>#N/A</v>
      </c>
      <c r="S15" s="92" t="e">
        <f t="shared" si="15"/>
        <v>#N/A</v>
      </c>
      <c r="T15" s="92" t="e">
        <f t="shared" si="15"/>
        <v>#N/A</v>
      </c>
      <c r="U15" s="92" t="e">
        <f t="shared" si="15"/>
        <v>#N/A</v>
      </c>
      <c r="V15" s="92" t="e">
        <f t="shared" si="15"/>
        <v>#N/A</v>
      </c>
      <c r="W15" s="92" t="e">
        <f t="shared" si="15"/>
        <v>#N/A</v>
      </c>
      <c r="X15" s="92" t="e">
        <f t="shared" si="15"/>
        <v>#N/A</v>
      </c>
      <c r="Y15" s="92" t="e">
        <f t="shared" si="15"/>
        <v>#N/A</v>
      </c>
      <c r="Z15" s="92" t="e">
        <f t="shared" si="15"/>
        <v>#N/A</v>
      </c>
      <c r="AA15" s="92" t="e">
        <f t="shared" si="15"/>
        <v>#N/A</v>
      </c>
      <c r="AB15" s="92" t="e">
        <f t="shared" si="15"/>
        <v>#N/A</v>
      </c>
      <c r="AC15" s="92" t="e">
        <f t="shared" si="15"/>
        <v>#N/A</v>
      </c>
      <c r="AD15" s="92" t="e">
        <f t="shared" si="15"/>
        <v>#N/A</v>
      </c>
      <c r="AE15" s="92" t="e">
        <f t="shared" si="15"/>
        <v>#N/A</v>
      </c>
      <c r="AF15" s="92" t="e">
        <f t="shared" si="15"/>
        <v>#N/A</v>
      </c>
      <c r="AG15" s="92" t="e">
        <f t="shared" si="15"/>
        <v>#N/A</v>
      </c>
      <c r="AH15" s="92" t="e">
        <f t="shared" si="15"/>
        <v>#N/A</v>
      </c>
      <c r="AI15" s="92" t="e">
        <f t="shared" si="15"/>
        <v>#N/A</v>
      </c>
      <c r="AJ15" s="92" t="e">
        <f t="shared" si="15"/>
        <v>#N/A</v>
      </c>
      <c r="AK15" s="92" t="e">
        <f t="shared" si="15"/>
        <v>#N/A</v>
      </c>
      <c r="AL15" s="92" t="e">
        <f t="shared" ref="AL15:BD15" si="16">AL9-AK9</f>
        <v>#N/A</v>
      </c>
      <c r="AM15" s="92" t="e">
        <f t="shared" si="16"/>
        <v>#N/A</v>
      </c>
      <c r="AN15" s="92" t="e">
        <f t="shared" si="16"/>
        <v>#N/A</v>
      </c>
      <c r="AO15" s="92" t="e">
        <f t="shared" si="16"/>
        <v>#N/A</v>
      </c>
      <c r="AP15" s="92" t="e">
        <f t="shared" si="16"/>
        <v>#N/A</v>
      </c>
      <c r="AQ15" s="92" t="e">
        <f t="shared" si="16"/>
        <v>#N/A</v>
      </c>
      <c r="AR15" s="92" t="e">
        <f t="shared" si="16"/>
        <v>#N/A</v>
      </c>
      <c r="AS15" s="92" t="e">
        <f t="shared" si="16"/>
        <v>#N/A</v>
      </c>
      <c r="AT15" s="92" t="e">
        <f t="shared" si="16"/>
        <v>#N/A</v>
      </c>
      <c r="AU15" s="92" t="e">
        <f t="shared" si="16"/>
        <v>#N/A</v>
      </c>
      <c r="AV15" s="92" t="e">
        <f t="shared" si="16"/>
        <v>#N/A</v>
      </c>
      <c r="AW15" s="92" t="e">
        <f t="shared" si="16"/>
        <v>#N/A</v>
      </c>
      <c r="AX15" s="92" t="e">
        <f t="shared" si="16"/>
        <v>#N/A</v>
      </c>
      <c r="AY15" s="92" t="e">
        <f t="shared" si="16"/>
        <v>#N/A</v>
      </c>
      <c r="AZ15" s="92" t="e">
        <f t="shared" si="16"/>
        <v>#N/A</v>
      </c>
      <c r="BA15" s="92" t="e">
        <f t="shared" si="16"/>
        <v>#N/A</v>
      </c>
      <c r="BB15" s="92" t="e">
        <f t="shared" si="16"/>
        <v>#N/A</v>
      </c>
      <c r="BC15" s="92" t="e">
        <f t="shared" si="16"/>
        <v>#N/A</v>
      </c>
      <c r="BD15" s="95" t="e">
        <f t="shared" si="16"/>
        <v>#N/A</v>
      </c>
    </row>
    <row r="16" spans="1:56">
      <c r="A16" t="s">
        <v>145</v>
      </c>
      <c r="B16" s="83"/>
      <c r="C16" s="83">
        <f>C15+1</f>
        <v>2</v>
      </c>
      <c r="D16" s="105" t="s">
        <v>150</v>
      </c>
      <c r="E16" s="93">
        <v>0</v>
      </c>
      <c r="F16" s="93" t="e">
        <f t="shared" ref="F16:AK16" si="17">F10-E10</f>
        <v>#N/A</v>
      </c>
      <c r="G16" s="93" t="e">
        <f t="shared" si="17"/>
        <v>#N/A</v>
      </c>
      <c r="H16" s="93" t="e">
        <f t="shared" si="17"/>
        <v>#N/A</v>
      </c>
      <c r="I16" s="93" t="e">
        <f t="shared" si="17"/>
        <v>#N/A</v>
      </c>
      <c r="J16" s="93" t="e">
        <f t="shared" si="17"/>
        <v>#N/A</v>
      </c>
      <c r="K16" s="93" t="e">
        <f t="shared" si="17"/>
        <v>#N/A</v>
      </c>
      <c r="L16" s="93" t="e">
        <f t="shared" si="17"/>
        <v>#N/A</v>
      </c>
      <c r="M16" s="93" t="e">
        <f t="shared" si="17"/>
        <v>#N/A</v>
      </c>
      <c r="N16" s="93" t="e">
        <f t="shared" si="17"/>
        <v>#N/A</v>
      </c>
      <c r="O16" s="93" t="e">
        <f t="shared" si="17"/>
        <v>#N/A</v>
      </c>
      <c r="P16" s="93" t="e">
        <f t="shared" si="17"/>
        <v>#N/A</v>
      </c>
      <c r="Q16" s="93" t="e">
        <f t="shared" si="17"/>
        <v>#N/A</v>
      </c>
      <c r="R16" s="93" t="e">
        <f t="shared" si="17"/>
        <v>#N/A</v>
      </c>
      <c r="S16" s="93" t="e">
        <f t="shared" si="17"/>
        <v>#N/A</v>
      </c>
      <c r="T16" s="93" t="e">
        <f t="shared" si="17"/>
        <v>#N/A</v>
      </c>
      <c r="U16" s="93" t="e">
        <f t="shared" si="17"/>
        <v>#N/A</v>
      </c>
      <c r="V16" s="93" t="e">
        <f t="shared" si="17"/>
        <v>#N/A</v>
      </c>
      <c r="W16" s="93" t="e">
        <f t="shared" si="17"/>
        <v>#N/A</v>
      </c>
      <c r="X16" s="93" t="e">
        <f t="shared" si="17"/>
        <v>#N/A</v>
      </c>
      <c r="Y16" s="93" t="e">
        <f t="shared" si="17"/>
        <v>#N/A</v>
      </c>
      <c r="Z16" s="93" t="e">
        <f t="shared" si="17"/>
        <v>#N/A</v>
      </c>
      <c r="AA16" s="93" t="e">
        <f t="shared" si="17"/>
        <v>#N/A</v>
      </c>
      <c r="AB16" s="93" t="e">
        <f t="shared" si="17"/>
        <v>#N/A</v>
      </c>
      <c r="AC16" s="93" t="e">
        <f t="shared" si="17"/>
        <v>#N/A</v>
      </c>
      <c r="AD16" s="93" t="e">
        <f t="shared" si="17"/>
        <v>#N/A</v>
      </c>
      <c r="AE16" s="93" t="e">
        <f t="shared" si="17"/>
        <v>#N/A</v>
      </c>
      <c r="AF16" s="93" t="e">
        <f t="shared" si="17"/>
        <v>#N/A</v>
      </c>
      <c r="AG16" s="93" t="e">
        <f t="shared" si="17"/>
        <v>#N/A</v>
      </c>
      <c r="AH16" s="93" t="e">
        <f t="shared" si="17"/>
        <v>#N/A</v>
      </c>
      <c r="AI16" s="93" t="e">
        <f t="shared" si="17"/>
        <v>#N/A</v>
      </c>
      <c r="AJ16" s="93" t="e">
        <f t="shared" si="17"/>
        <v>#N/A</v>
      </c>
      <c r="AK16" s="93" t="e">
        <f t="shared" si="17"/>
        <v>#N/A</v>
      </c>
      <c r="AL16" s="93" t="e">
        <f t="shared" ref="AL16:BD16" si="18">AL10-AK10</f>
        <v>#N/A</v>
      </c>
      <c r="AM16" s="93" t="e">
        <f t="shared" si="18"/>
        <v>#N/A</v>
      </c>
      <c r="AN16" s="93" t="e">
        <f t="shared" si="18"/>
        <v>#N/A</v>
      </c>
      <c r="AO16" s="93" t="e">
        <f t="shared" si="18"/>
        <v>#N/A</v>
      </c>
      <c r="AP16" s="93" t="e">
        <f t="shared" si="18"/>
        <v>#N/A</v>
      </c>
      <c r="AQ16" s="93" t="e">
        <f t="shared" si="18"/>
        <v>#N/A</v>
      </c>
      <c r="AR16" s="93" t="e">
        <f t="shared" si="18"/>
        <v>#N/A</v>
      </c>
      <c r="AS16" s="93" t="e">
        <f t="shared" si="18"/>
        <v>#N/A</v>
      </c>
      <c r="AT16" s="93" t="e">
        <f t="shared" si="18"/>
        <v>#N/A</v>
      </c>
      <c r="AU16" s="93" t="e">
        <f t="shared" si="18"/>
        <v>#N/A</v>
      </c>
      <c r="AV16" s="93" t="e">
        <f t="shared" si="18"/>
        <v>#N/A</v>
      </c>
      <c r="AW16" s="93" t="e">
        <f t="shared" si="18"/>
        <v>#N/A</v>
      </c>
      <c r="AX16" s="93" t="e">
        <f t="shared" si="18"/>
        <v>#N/A</v>
      </c>
      <c r="AY16" s="93" t="e">
        <f t="shared" si="18"/>
        <v>#N/A</v>
      </c>
      <c r="AZ16" s="93" t="e">
        <f t="shared" si="18"/>
        <v>#N/A</v>
      </c>
      <c r="BA16" s="93" t="e">
        <f t="shared" si="18"/>
        <v>#N/A</v>
      </c>
      <c r="BB16" s="93" t="e">
        <f t="shared" si="18"/>
        <v>#N/A</v>
      </c>
      <c r="BC16" s="93" t="e">
        <f t="shared" si="18"/>
        <v>#N/A</v>
      </c>
      <c r="BD16" s="96" t="e">
        <f t="shared" si="18"/>
        <v>#N/A</v>
      </c>
    </row>
    <row r="17" spans="1:56" ht="15.75" thickBot="1">
      <c r="A17" t="s">
        <v>145</v>
      </c>
      <c r="B17" s="84"/>
      <c r="C17" s="84">
        <f t="shared" ref="C17:C20" si="19">C16+1</f>
        <v>3</v>
      </c>
      <c r="D17" s="106" t="s">
        <v>151</v>
      </c>
      <c r="E17" s="94">
        <v>0</v>
      </c>
      <c r="F17" s="94" t="e">
        <f t="shared" ref="F17:AK17" si="20">F11-E11</f>
        <v>#N/A</v>
      </c>
      <c r="G17" s="94" t="e">
        <f t="shared" si="20"/>
        <v>#N/A</v>
      </c>
      <c r="H17" s="94" t="e">
        <f t="shared" si="20"/>
        <v>#N/A</v>
      </c>
      <c r="I17" s="94" t="e">
        <f t="shared" si="20"/>
        <v>#N/A</v>
      </c>
      <c r="J17" s="94" t="e">
        <f t="shared" si="20"/>
        <v>#N/A</v>
      </c>
      <c r="K17" s="94" t="e">
        <f t="shared" si="20"/>
        <v>#N/A</v>
      </c>
      <c r="L17" s="94" t="e">
        <f t="shared" si="20"/>
        <v>#N/A</v>
      </c>
      <c r="M17" s="94" t="e">
        <f t="shared" si="20"/>
        <v>#N/A</v>
      </c>
      <c r="N17" s="94" t="e">
        <f t="shared" si="20"/>
        <v>#N/A</v>
      </c>
      <c r="O17" s="94" t="e">
        <f t="shared" si="20"/>
        <v>#N/A</v>
      </c>
      <c r="P17" s="94" t="e">
        <f t="shared" si="20"/>
        <v>#N/A</v>
      </c>
      <c r="Q17" s="94" t="e">
        <f t="shared" si="20"/>
        <v>#N/A</v>
      </c>
      <c r="R17" s="94" t="e">
        <f t="shared" si="20"/>
        <v>#N/A</v>
      </c>
      <c r="S17" s="94" t="e">
        <f t="shared" si="20"/>
        <v>#N/A</v>
      </c>
      <c r="T17" s="94" t="e">
        <f t="shared" si="20"/>
        <v>#N/A</v>
      </c>
      <c r="U17" s="94" t="e">
        <f t="shared" si="20"/>
        <v>#N/A</v>
      </c>
      <c r="V17" s="94" t="e">
        <f t="shared" si="20"/>
        <v>#N/A</v>
      </c>
      <c r="W17" s="94" t="e">
        <f t="shared" si="20"/>
        <v>#N/A</v>
      </c>
      <c r="X17" s="94" t="e">
        <f t="shared" si="20"/>
        <v>#N/A</v>
      </c>
      <c r="Y17" s="94" t="e">
        <f t="shared" si="20"/>
        <v>#N/A</v>
      </c>
      <c r="Z17" s="94" t="e">
        <f t="shared" si="20"/>
        <v>#N/A</v>
      </c>
      <c r="AA17" s="94" t="e">
        <f t="shared" si="20"/>
        <v>#N/A</v>
      </c>
      <c r="AB17" s="94" t="e">
        <f t="shared" si="20"/>
        <v>#N/A</v>
      </c>
      <c r="AC17" s="94" t="e">
        <f t="shared" si="20"/>
        <v>#N/A</v>
      </c>
      <c r="AD17" s="94" t="e">
        <f t="shared" si="20"/>
        <v>#N/A</v>
      </c>
      <c r="AE17" s="94" t="e">
        <f t="shared" si="20"/>
        <v>#N/A</v>
      </c>
      <c r="AF17" s="94" t="e">
        <f t="shared" si="20"/>
        <v>#N/A</v>
      </c>
      <c r="AG17" s="94" t="e">
        <f t="shared" si="20"/>
        <v>#N/A</v>
      </c>
      <c r="AH17" s="94" t="e">
        <f t="shared" si="20"/>
        <v>#N/A</v>
      </c>
      <c r="AI17" s="94" t="e">
        <f t="shared" si="20"/>
        <v>#N/A</v>
      </c>
      <c r="AJ17" s="94" t="e">
        <f t="shared" si="20"/>
        <v>#N/A</v>
      </c>
      <c r="AK17" s="94" t="e">
        <f t="shared" si="20"/>
        <v>#N/A</v>
      </c>
      <c r="AL17" s="94" t="e">
        <f t="shared" ref="AL17:BD17" si="21">AL11-AK11</f>
        <v>#N/A</v>
      </c>
      <c r="AM17" s="94" t="e">
        <f t="shared" si="21"/>
        <v>#N/A</v>
      </c>
      <c r="AN17" s="94" t="e">
        <f t="shared" si="21"/>
        <v>#N/A</v>
      </c>
      <c r="AO17" s="94" t="e">
        <f t="shared" si="21"/>
        <v>#N/A</v>
      </c>
      <c r="AP17" s="94" t="e">
        <f t="shared" si="21"/>
        <v>#N/A</v>
      </c>
      <c r="AQ17" s="94" t="e">
        <f t="shared" si="21"/>
        <v>#N/A</v>
      </c>
      <c r="AR17" s="94" t="e">
        <f t="shared" si="21"/>
        <v>#N/A</v>
      </c>
      <c r="AS17" s="94" t="e">
        <f t="shared" si="21"/>
        <v>#N/A</v>
      </c>
      <c r="AT17" s="94" t="e">
        <f t="shared" si="21"/>
        <v>#N/A</v>
      </c>
      <c r="AU17" s="94" t="e">
        <f t="shared" si="21"/>
        <v>#N/A</v>
      </c>
      <c r="AV17" s="94" t="e">
        <f t="shared" si="21"/>
        <v>#N/A</v>
      </c>
      <c r="AW17" s="94" t="e">
        <f t="shared" si="21"/>
        <v>#N/A</v>
      </c>
      <c r="AX17" s="94" t="e">
        <f t="shared" si="21"/>
        <v>#N/A</v>
      </c>
      <c r="AY17" s="94" t="e">
        <f t="shared" si="21"/>
        <v>#N/A</v>
      </c>
      <c r="AZ17" s="94" t="e">
        <f t="shared" si="21"/>
        <v>#N/A</v>
      </c>
      <c r="BA17" s="94" t="e">
        <f t="shared" si="21"/>
        <v>#N/A</v>
      </c>
      <c r="BB17" s="94" t="e">
        <f t="shared" si="21"/>
        <v>#N/A</v>
      </c>
      <c r="BC17" s="94" t="e">
        <f t="shared" si="21"/>
        <v>#N/A</v>
      </c>
      <c r="BD17" s="97" t="e">
        <f t="shared" si="21"/>
        <v>#N/A</v>
      </c>
    </row>
    <row r="18" spans="1:56">
      <c r="A18" t="s">
        <v>145</v>
      </c>
      <c r="B18" s="82" t="s">
        <v>160</v>
      </c>
      <c r="C18" s="82"/>
      <c r="D18" s="104" t="s">
        <v>149</v>
      </c>
      <c r="E18" s="92">
        <v>0</v>
      </c>
      <c r="F18" s="92" t="e">
        <f t="shared" ref="F18:AK18" si="22">F12-E12</f>
        <v>#N/A</v>
      </c>
      <c r="G18" s="92" t="e">
        <f t="shared" si="22"/>
        <v>#N/A</v>
      </c>
      <c r="H18" s="92" t="e">
        <f t="shared" si="22"/>
        <v>#N/A</v>
      </c>
      <c r="I18" s="92" t="e">
        <f t="shared" si="22"/>
        <v>#N/A</v>
      </c>
      <c r="J18" s="92" t="e">
        <f t="shared" si="22"/>
        <v>#N/A</v>
      </c>
      <c r="K18" s="92" t="e">
        <f t="shared" si="22"/>
        <v>#N/A</v>
      </c>
      <c r="L18" s="92" t="e">
        <f t="shared" si="22"/>
        <v>#N/A</v>
      </c>
      <c r="M18" s="92" t="e">
        <f t="shared" si="22"/>
        <v>#N/A</v>
      </c>
      <c r="N18" s="92" t="e">
        <f t="shared" si="22"/>
        <v>#N/A</v>
      </c>
      <c r="O18" s="92" t="e">
        <f t="shared" si="22"/>
        <v>#N/A</v>
      </c>
      <c r="P18" s="92" t="e">
        <f t="shared" si="22"/>
        <v>#N/A</v>
      </c>
      <c r="Q18" s="92" t="e">
        <f t="shared" si="22"/>
        <v>#N/A</v>
      </c>
      <c r="R18" s="92" t="e">
        <f t="shared" si="22"/>
        <v>#N/A</v>
      </c>
      <c r="S18" s="92" t="e">
        <f t="shared" si="22"/>
        <v>#N/A</v>
      </c>
      <c r="T18" s="92" t="e">
        <f t="shared" si="22"/>
        <v>#N/A</v>
      </c>
      <c r="U18" s="92" t="e">
        <f t="shared" si="22"/>
        <v>#N/A</v>
      </c>
      <c r="V18" s="92" t="e">
        <f t="shared" si="22"/>
        <v>#N/A</v>
      </c>
      <c r="W18" s="92" t="e">
        <f t="shared" si="22"/>
        <v>#N/A</v>
      </c>
      <c r="X18" s="92" t="e">
        <f t="shared" si="22"/>
        <v>#N/A</v>
      </c>
      <c r="Y18" s="92" t="e">
        <f t="shared" si="22"/>
        <v>#N/A</v>
      </c>
      <c r="Z18" s="92" t="e">
        <f t="shared" si="22"/>
        <v>#N/A</v>
      </c>
      <c r="AA18" s="92" t="e">
        <f t="shared" si="22"/>
        <v>#N/A</v>
      </c>
      <c r="AB18" s="92" t="e">
        <f t="shared" si="22"/>
        <v>#N/A</v>
      </c>
      <c r="AC18" s="92" t="e">
        <f t="shared" si="22"/>
        <v>#N/A</v>
      </c>
      <c r="AD18" s="92" t="e">
        <f t="shared" si="22"/>
        <v>#N/A</v>
      </c>
      <c r="AE18" s="92" t="e">
        <f t="shared" si="22"/>
        <v>#N/A</v>
      </c>
      <c r="AF18" s="92" t="e">
        <f t="shared" si="22"/>
        <v>#N/A</v>
      </c>
      <c r="AG18" s="92" t="e">
        <f t="shared" si="22"/>
        <v>#N/A</v>
      </c>
      <c r="AH18" s="92" t="e">
        <f t="shared" si="22"/>
        <v>#N/A</v>
      </c>
      <c r="AI18" s="92" t="e">
        <f t="shared" si="22"/>
        <v>#N/A</v>
      </c>
      <c r="AJ18" s="92" t="e">
        <f t="shared" si="22"/>
        <v>#N/A</v>
      </c>
      <c r="AK18" s="92" t="e">
        <f t="shared" si="22"/>
        <v>#N/A</v>
      </c>
      <c r="AL18" s="92" t="e">
        <f t="shared" ref="AL18:BD18" si="23">AL12-AK12</f>
        <v>#N/A</v>
      </c>
      <c r="AM18" s="92" t="e">
        <f t="shared" si="23"/>
        <v>#N/A</v>
      </c>
      <c r="AN18" s="92" t="e">
        <f t="shared" si="23"/>
        <v>#N/A</v>
      </c>
      <c r="AO18" s="92" t="e">
        <f t="shared" si="23"/>
        <v>#N/A</v>
      </c>
      <c r="AP18" s="92" t="e">
        <f t="shared" si="23"/>
        <v>#N/A</v>
      </c>
      <c r="AQ18" s="92" t="e">
        <f t="shared" si="23"/>
        <v>#N/A</v>
      </c>
      <c r="AR18" s="92" t="e">
        <f t="shared" si="23"/>
        <v>#N/A</v>
      </c>
      <c r="AS18" s="92" t="e">
        <f t="shared" si="23"/>
        <v>#N/A</v>
      </c>
      <c r="AT18" s="92" t="e">
        <f t="shared" si="23"/>
        <v>#N/A</v>
      </c>
      <c r="AU18" s="92" t="e">
        <f t="shared" si="23"/>
        <v>#N/A</v>
      </c>
      <c r="AV18" s="92" t="e">
        <f t="shared" si="23"/>
        <v>#N/A</v>
      </c>
      <c r="AW18" s="92" t="e">
        <f t="shared" si="23"/>
        <v>#N/A</v>
      </c>
      <c r="AX18" s="92" t="e">
        <f t="shared" si="23"/>
        <v>#N/A</v>
      </c>
      <c r="AY18" s="92" t="e">
        <f t="shared" si="23"/>
        <v>#N/A</v>
      </c>
      <c r="AZ18" s="92" t="e">
        <f t="shared" si="23"/>
        <v>#N/A</v>
      </c>
      <c r="BA18" s="92" t="e">
        <f t="shared" si="23"/>
        <v>#N/A</v>
      </c>
      <c r="BB18" s="92" t="e">
        <f t="shared" si="23"/>
        <v>#N/A</v>
      </c>
      <c r="BC18" s="92" t="e">
        <f t="shared" si="23"/>
        <v>#N/A</v>
      </c>
      <c r="BD18" s="95" t="e">
        <f t="shared" si="23"/>
        <v>#N/A</v>
      </c>
    </row>
    <row r="19" spans="1:56">
      <c r="A19" t="s">
        <v>145</v>
      </c>
      <c r="B19" s="83"/>
      <c r="C19" s="83">
        <f t="shared" si="19"/>
        <v>1</v>
      </c>
      <c r="D19" s="105" t="s">
        <v>150</v>
      </c>
      <c r="E19" s="93">
        <v>0</v>
      </c>
      <c r="F19" s="93" t="e">
        <f t="shared" ref="F19:AK19" si="24">F13-E13</f>
        <v>#N/A</v>
      </c>
      <c r="G19" s="93" t="e">
        <f t="shared" si="24"/>
        <v>#N/A</v>
      </c>
      <c r="H19" s="93" t="e">
        <f t="shared" si="24"/>
        <v>#N/A</v>
      </c>
      <c r="I19" s="93" t="e">
        <f t="shared" si="24"/>
        <v>#N/A</v>
      </c>
      <c r="J19" s="93" t="e">
        <f t="shared" si="24"/>
        <v>#N/A</v>
      </c>
      <c r="K19" s="93" t="e">
        <f t="shared" si="24"/>
        <v>#N/A</v>
      </c>
      <c r="L19" s="93" t="e">
        <f t="shared" si="24"/>
        <v>#N/A</v>
      </c>
      <c r="M19" s="93" t="e">
        <f t="shared" si="24"/>
        <v>#N/A</v>
      </c>
      <c r="N19" s="93" t="e">
        <f t="shared" si="24"/>
        <v>#N/A</v>
      </c>
      <c r="O19" s="93" t="e">
        <f t="shared" si="24"/>
        <v>#N/A</v>
      </c>
      <c r="P19" s="93" t="e">
        <f t="shared" si="24"/>
        <v>#N/A</v>
      </c>
      <c r="Q19" s="93" t="e">
        <f t="shared" si="24"/>
        <v>#N/A</v>
      </c>
      <c r="R19" s="93" t="e">
        <f t="shared" si="24"/>
        <v>#N/A</v>
      </c>
      <c r="S19" s="93" t="e">
        <f t="shared" si="24"/>
        <v>#N/A</v>
      </c>
      <c r="T19" s="93" t="e">
        <f t="shared" si="24"/>
        <v>#N/A</v>
      </c>
      <c r="U19" s="93" t="e">
        <f t="shared" si="24"/>
        <v>#N/A</v>
      </c>
      <c r="V19" s="93" t="e">
        <f t="shared" si="24"/>
        <v>#N/A</v>
      </c>
      <c r="W19" s="93" t="e">
        <f t="shared" si="24"/>
        <v>#N/A</v>
      </c>
      <c r="X19" s="93" t="e">
        <f t="shared" si="24"/>
        <v>#N/A</v>
      </c>
      <c r="Y19" s="93" t="e">
        <f t="shared" si="24"/>
        <v>#N/A</v>
      </c>
      <c r="Z19" s="93" t="e">
        <f t="shared" si="24"/>
        <v>#N/A</v>
      </c>
      <c r="AA19" s="93" t="e">
        <f t="shared" si="24"/>
        <v>#N/A</v>
      </c>
      <c r="AB19" s="93" t="e">
        <f t="shared" si="24"/>
        <v>#N/A</v>
      </c>
      <c r="AC19" s="93" t="e">
        <f t="shared" si="24"/>
        <v>#N/A</v>
      </c>
      <c r="AD19" s="93" t="e">
        <f t="shared" si="24"/>
        <v>#N/A</v>
      </c>
      <c r="AE19" s="93" t="e">
        <f t="shared" si="24"/>
        <v>#N/A</v>
      </c>
      <c r="AF19" s="93" t="e">
        <f t="shared" si="24"/>
        <v>#N/A</v>
      </c>
      <c r="AG19" s="93" t="e">
        <f t="shared" si="24"/>
        <v>#N/A</v>
      </c>
      <c r="AH19" s="93" t="e">
        <f t="shared" si="24"/>
        <v>#N/A</v>
      </c>
      <c r="AI19" s="93" t="e">
        <f t="shared" si="24"/>
        <v>#N/A</v>
      </c>
      <c r="AJ19" s="93" t="e">
        <f t="shared" si="24"/>
        <v>#N/A</v>
      </c>
      <c r="AK19" s="93" t="e">
        <f t="shared" si="24"/>
        <v>#N/A</v>
      </c>
      <c r="AL19" s="93" t="e">
        <f t="shared" ref="AL19:BD19" si="25">AL13-AK13</f>
        <v>#N/A</v>
      </c>
      <c r="AM19" s="93" t="e">
        <f t="shared" si="25"/>
        <v>#N/A</v>
      </c>
      <c r="AN19" s="93" t="e">
        <f t="shared" si="25"/>
        <v>#N/A</v>
      </c>
      <c r="AO19" s="93" t="e">
        <f t="shared" si="25"/>
        <v>#N/A</v>
      </c>
      <c r="AP19" s="93" t="e">
        <f t="shared" si="25"/>
        <v>#N/A</v>
      </c>
      <c r="AQ19" s="93" t="e">
        <f t="shared" si="25"/>
        <v>#N/A</v>
      </c>
      <c r="AR19" s="93" t="e">
        <f t="shared" si="25"/>
        <v>#N/A</v>
      </c>
      <c r="AS19" s="93" t="e">
        <f t="shared" si="25"/>
        <v>#N/A</v>
      </c>
      <c r="AT19" s="93" t="e">
        <f t="shared" si="25"/>
        <v>#N/A</v>
      </c>
      <c r="AU19" s="93" t="e">
        <f t="shared" si="25"/>
        <v>#N/A</v>
      </c>
      <c r="AV19" s="93" t="e">
        <f t="shared" si="25"/>
        <v>#N/A</v>
      </c>
      <c r="AW19" s="93" t="e">
        <f t="shared" si="25"/>
        <v>#N/A</v>
      </c>
      <c r="AX19" s="93" t="e">
        <f t="shared" si="25"/>
        <v>#N/A</v>
      </c>
      <c r="AY19" s="93" t="e">
        <f t="shared" si="25"/>
        <v>#N/A</v>
      </c>
      <c r="AZ19" s="93" t="e">
        <f t="shared" si="25"/>
        <v>#N/A</v>
      </c>
      <c r="BA19" s="93" t="e">
        <f t="shared" si="25"/>
        <v>#N/A</v>
      </c>
      <c r="BB19" s="93" t="e">
        <f t="shared" si="25"/>
        <v>#N/A</v>
      </c>
      <c r="BC19" s="93" t="e">
        <f t="shared" si="25"/>
        <v>#N/A</v>
      </c>
      <c r="BD19" s="96" t="e">
        <f t="shared" si="25"/>
        <v>#N/A</v>
      </c>
    </row>
    <row r="20" spans="1:56" ht="15.75" thickBot="1">
      <c r="A20" t="s">
        <v>145</v>
      </c>
      <c r="B20" s="84"/>
      <c r="C20" s="84">
        <f t="shared" si="19"/>
        <v>2</v>
      </c>
      <c r="D20" s="106" t="s">
        <v>151</v>
      </c>
      <c r="E20" s="94">
        <v>0</v>
      </c>
      <c r="F20" s="94" t="e">
        <f t="shared" ref="F20:AK20" si="26">F14-E14</f>
        <v>#N/A</v>
      </c>
      <c r="G20" s="94" t="e">
        <f t="shared" si="26"/>
        <v>#N/A</v>
      </c>
      <c r="H20" s="94" t="e">
        <f t="shared" si="26"/>
        <v>#N/A</v>
      </c>
      <c r="I20" s="94" t="e">
        <f t="shared" si="26"/>
        <v>#N/A</v>
      </c>
      <c r="J20" s="94" t="e">
        <f t="shared" si="26"/>
        <v>#N/A</v>
      </c>
      <c r="K20" s="94" t="e">
        <f t="shared" si="26"/>
        <v>#N/A</v>
      </c>
      <c r="L20" s="94" t="e">
        <f t="shared" si="26"/>
        <v>#N/A</v>
      </c>
      <c r="M20" s="94" t="e">
        <f t="shared" si="26"/>
        <v>#N/A</v>
      </c>
      <c r="N20" s="94" t="e">
        <f t="shared" si="26"/>
        <v>#N/A</v>
      </c>
      <c r="O20" s="94" t="e">
        <f t="shared" si="26"/>
        <v>#N/A</v>
      </c>
      <c r="P20" s="94" t="e">
        <f t="shared" si="26"/>
        <v>#N/A</v>
      </c>
      <c r="Q20" s="94" t="e">
        <f t="shared" si="26"/>
        <v>#N/A</v>
      </c>
      <c r="R20" s="94" t="e">
        <f t="shared" si="26"/>
        <v>#N/A</v>
      </c>
      <c r="S20" s="94" t="e">
        <f t="shared" si="26"/>
        <v>#N/A</v>
      </c>
      <c r="T20" s="94" t="e">
        <f t="shared" si="26"/>
        <v>#N/A</v>
      </c>
      <c r="U20" s="94" t="e">
        <f t="shared" si="26"/>
        <v>#N/A</v>
      </c>
      <c r="V20" s="94" t="e">
        <f t="shared" si="26"/>
        <v>#N/A</v>
      </c>
      <c r="W20" s="94" t="e">
        <f t="shared" si="26"/>
        <v>#N/A</v>
      </c>
      <c r="X20" s="94" t="e">
        <f t="shared" si="26"/>
        <v>#N/A</v>
      </c>
      <c r="Y20" s="94" t="e">
        <f t="shared" si="26"/>
        <v>#N/A</v>
      </c>
      <c r="Z20" s="94" t="e">
        <f t="shared" si="26"/>
        <v>#N/A</v>
      </c>
      <c r="AA20" s="94" t="e">
        <f t="shared" si="26"/>
        <v>#N/A</v>
      </c>
      <c r="AB20" s="94" t="e">
        <f t="shared" si="26"/>
        <v>#N/A</v>
      </c>
      <c r="AC20" s="94" t="e">
        <f t="shared" si="26"/>
        <v>#N/A</v>
      </c>
      <c r="AD20" s="94" t="e">
        <f t="shared" si="26"/>
        <v>#N/A</v>
      </c>
      <c r="AE20" s="94" t="e">
        <f t="shared" si="26"/>
        <v>#N/A</v>
      </c>
      <c r="AF20" s="94" t="e">
        <f t="shared" si="26"/>
        <v>#N/A</v>
      </c>
      <c r="AG20" s="94" t="e">
        <f t="shared" si="26"/>
        <v>#N/A</v>
      </c>
      <c r="AH20" s="94" t="e">
        <f t="shared" si="26"/>
        <v>#N/A</v>
      </c>
      <c r="AI20" s="94" t="e">
        <f t="shared" si="26"/>
        <v>#N/A</v>
      </c>
      <c r="AJ20" s="94" t="e">
        <f t="shared" si="26"/>
        <v>#N/A</v>
      </c>
      <c r="AK20" s="94" t="e">
        <f t="shared" si="26"/>
        <v>#N/A</v>
      </c>
      <c r="AL20" s="94" t="e">
        <f t="shared" ref="AL20:BD20" si="27">AL14-AK14</f>
        <v>#N/A</v>
      </c>
      <c r="AM20" s="94" t="e">
        <f t="shared" si="27"/>
        <v>#N/A</v>
      </c>
      <c r="AN20" s="94" t="e">
        <f t="shared" si="27"/>
        <v>#N/A</v>
      </c>
      <c r="AO20" s="94" t="e">
        <f t="shared" si="27"/>
        <v>#N/A</v>
      </c>
      <c r="AP20" s="94" t="e">
        <f t="shared" si="27"/>
        <v>#N/A</v>
      </c>
      <c r="AQ20" s="94" t="e">
        <f t="shared" si="27"/>
        <v>#N/A</v>
      </c>
      <c r="AR20" s="94" t="e">
        <f t="shared" si="27"/>
        <v>#N/A</v>
      </c>
      <c r="AS20" s="94" t="e">
        <f t="shared" si="27"/>
        <v>#N/A</v>
      </c>
      <c r="AT20" s="94" t="e">
        <f t="shared" si="27"/>
        <v>#N/A</v>
      </c>
      <c r="AU20" s="94" t="e">
        <f t="shared" si="27"/>
        <v>#N/A</v>
      </c>
      <c r="AV20" s="94" t="e">
        <f t="shared" si="27"/>
        <v>#N/A</v>
      </c>
      <c r="AW20" s="94" t="e">
        <f t="shared" si="27"/>
        <v>#N/A</v>
      </c>
      <c r="AX20" s="94" t="e">
        <f t="shared" si="27"/>
        <v>#N/A</v>
      </c>
      <c r="AY20" s="94" t="e">
        <f t="shared" si="27"/>
        <v>#N/A</v>
      </c>
      <c r="AZ20" s="94" t="e">
        <f t="shared" si="27"/>
        <v>#N/A</v>
      </c>
      <c r="BA20" s="94" t="e">
        <f t="shared" si="27"/>
        <v>#N/A</v>
      </c>
      <c r="BB20" s="94" t="e">
        <f t="shared" si="27"/>
        <v>#N/A</v>
      </c>
      <c r="BC20" s="94" t="e">
        <f t="shared" si="27"/>
        <v>#N/A</v>
      </c>
      <c r="BD20" s="97" t="e">
        <f t="shared" si="27"/>
        <v>#N/A</v>
      </c>
    </row>
    <row r="23" spans="1:56">
      <c r="B23" s="217" t="s">
        <v>158</v>
      </c>
      <c r="C23" s="217"/>
      <c r="D23" s="217" t="s">
        <v>153</v>
      </c>
      <c r="E23" s="217" t="s">
        <v>154</v>
      </c>
      <c r="F23" s="217"/>
      <c r="G23" s="217"/>
      <c r="H23" s="217" t="s">
        <v>155</v>
      </c>
      <c r="I23" s="217"/>
      <c r="J23" s="217"/>
      <c r="K23" s="217" t="s">
        <v>156</v>
      </c>
      <c r="L23" s="217"/>
      <c r="M23" s="217"/>
    </row>
    <row r="24" spans="1:56">
      <c r="B24" s="217"/>
      <c r="C24" s="217"/>
      <c r="D24" s="217"/>
      <c r="E24" s="119" t="s">
        <v>135</v>
      </c>
      <c r="F24" s="119" t="s">
        <v>139</v>
      </c>
      <c r="G24" s="119" t="s">
        <v>152</v>
      </c>
      <c r="H24" s="119" t="s">
        <v>135</v>
      </c>
      <c r="I24" s="119" t="s">
        <v>139</v>
      </c>
      <c r="J24" s="119" t="s">
        <v>152</v>
      </c>
      <c r="K24" s="119" t="s">
        <v>135</v>
      </c>
      <c r="L24" s="119" t="s">
        <v>139</v>
      </c>
      <c r="M24" s="119" t="s">
        <v>152</v>
      </c>
    </row>
    <row r="25" spans="1:56" ht="24" customHeight="1">
      <c r="B25" s="218" t="s">
        <v>81</v>
      </c>
      <c r="C25" s="218"/>
      <c r="D25" s="113" t="e">
        <f>BD3/$BD$3*100</f>
        <v>#N/A</v>
      </c>
      <c r="E25" s="114" t="e">
        <f>INDEX($E$9:$BD$14,1,HLOOKUP('Наше предложение по ПД'!$E$2,'S-кривая - РД'!$E$1:$BD$2,2,0))*100</f>
        <v>#N/A</v>
      </c>
      <c r="F25" s="114" t="e">
        <f>INDEX($E$9:$BD$14,3,HLOOKUP('Наше предложение по ПД'!$E$2,'S-кривая - РД'!$E$1:$BD$2,2,0))*100</f>
        <v>#N/A</v>
      </c>
      <c r="G25" s="114" t="e">
        <f>F25-E25</f>
        <v>#N/A</v>
      </c>
      <c r="H25" s="115" t="e">
        <f t="shared" ref="H25:I26" si="28">E25-K25</f>
        <v>#N/A</v>
      </c>
      <c r="I25" s="115" t="e">
        <f t="shared" si="28"/>
        <v>#N/A</v>
      </c>
      <c r="J25" s="115" t="e">
        <f>H25-I25</f>
        <v>#N/A</v>
      </c>
      <c r="K25" s="114">
        <v>50</v>
      </c>
      <c r="L25" s="114">
        <v>0</v>
      </c>
      <c r="M25" s="114">
        <v>-50</v>
      </c>
    </row>
    <row r="26" spans="1:56" ht="24" customHeight="1">
      <c r="B26" s="216" t="s">
        <v>160</v>
      </c>
      <c r="C26" s="216"/>
      <c r="D26" s="110" t="e">
        <f>BD6/$BD$3*100</f>
        <v>#N/A</v>
      </c>
      <c r="E26" s="111" t="e">
        <f>INDEX($E$9:$BD$14,4,HLOOKUP('Наше предложение по ПД'!$E$2,'S-кривая - РД'!$E$1:$BD$2,2,0))*100</f>
        <v>#N/A</v>
      </c>
      <c r="F26" s="111" t="e">
        <f>INDEX($E$9:$BD$14,6,HLOOKUP('Наше предложение по ПД'!$E$2,'S-кривая - РД'!$E$1:$BD$2,2,0))*100</f>
        <v>#N/A</v>
      </c>
      <c r="G26" s="111" t="e">
        <f>F26-E26</f>
        <v>#N/A</v>
      </c>
      <c r="H26" s="112" t="e">
        <f t="shared" si="28"/>
        <v>#N/A</v>
      </c>
      <c r="I26" s="112" t="e">
        <f t="shared" si="28"/>
        <v>#N/A</v>
      </c>
      <c r="J26" s="112" t="e">
        <f>H26-I26</f>
        <v>#N/A</v>
      </c>
      <c r="K26" s="114">
        <v>50</v>
      </c>
      <c r="L26" s="114">
        <v>0</v>
      </c>
      <c r="M26" s="114">
        <v>-50</v>
      </c>
    </row>
  </sheetData>
  <mergeCells count="7">
    <mergeCell ref="K23:M23"/>
    <mergeCell ref="B25:C25"/>
    <mergeCell ref="B26:C26"/>
    <mergeCell ref="B23:C24"/>
    <mergeCell ref="D23:D24"/>
    <mergeCell ref="E23:G23"/>
    <mergeCell ref="H23:J2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L31"/>
  <sheetViews>
    <sheetView tabSelected="1" view="pageBreakPreview" zoomScale="70" zoomScaleNormal="40" zoomScaleSheetLayoutView="70" workbookViewId="0">
      <pane xSplit="12" ySplit="11" topLeftCell="M12" activePane="bottomRight" state="frozen"/>
      <selection pane="topRight" activeCell="M1" sqref="M1"/>
      <selection pane="bottomLeft" activeCell="A11" sqref="A11"/>
      <selection pane="bottomRight" activeCell="B1" sqref="B1"/>
    </sheetView>
  </sheetViews>
  <sheetFormatPr defaultRowHeight="15" outlineLevelRow="1" outlineLevelCol="1"/>
  <cols>
    <col min="1" max="1" width="6" customWidth="1" outlineLevel="1"/>
    <col min="2" max="9" width="8.42578125" customWidth="1"/>
    <col min="10" max="11" width="16" customWidth="1"/>
    <col min="12" max="12" width="50.42578125" customWidth="1"/>
    <col min="13" max="17" width="16" customWidth="1"/>
    <col min="18" max="18" width="15.28515625" style="1" customWidth="1"/>
    <col min="19" max="19" width="15.140625" style="1" customWidth="1"/>
    <col min="20" max="20" width="12.28515625" style="1" customWidth="1"/>
    <col min="21" max="21" width="12.28515625" style="2" customWidth="1"/>
    <col min="22" max="22" width="23.28515625" style="3" customWidth="1"/>
    <col min="23" max="23" width="14.28515625" style="12" customWidth="1"/>
    <col min="24" max="24" width="16.42578125" style="8" customWidth="1"/>
    <col min="25" max="26" width="13.42578125" style="13" customWidth="1"/>
    <col min="27" max="27" width="24.28515625" style="13" customWidth="1"/>
    <col min="28" max="35" width="9.5703125" style="13" customWidth="1"/>
    <col min="36" max="36" width="9.5703125" style="2" customWidth="1"/>
    <col min="37" max="37" width="13" style="2" customWidth="1"/>
    <col min="38" max="38" width="12.42578125" style="2" customWidth="1"/>
    <col min="39" max="40" width="11.140625" style="2" customWidth="1"/>
    <col min="41" max="41" width="10.42578125" style="2" customWidth="1"/>
    <col min="42" max="42" width="26.85546875" style="2" customWidth="1"/>
    <col min="43" max="45" width="12.5703125" style="2" customWidth="1"/>
    <col min="46" max="46" width="32.42578125" style="2" customWidth="1"/>
    <col min="47" max="49" width="14.7109375" style="2" customWidth="1"/>
    <col min="50" max="50" width="26.140625" style="2" customWidth="1"/>
    <col min="51" max="53" width="13.7109375" style="2" customWidth="1"/>
    <col min="54" max="54" width="33" style="2" customWidth="1"/>
    <col min="55" max="57" width="13.7109375" style="2" customWidth="1"/>
    <col min="58" max="58" width="5.7109375" customWidth="1"/>
    <col min="59" max="72" width="9.140625" customWidth="1" outlineLevel="1"/>
    <col min="73" max="73" width="9.7109375" customWidth="1" outlineLevel="1"/>
    <col min="74" max="111" width="9.140625" customWidth="1" outlineLevel="1"/>
    <col min="112" max="112" width="5.7109375" customWidth="1" outlineLevel="1"/>
    <col min="113" max="165" width="9.140625" customWidth="1" outlineLevel="1"/>
    <col min="166" max="166" width="5.7109375" customWidth="1" outlineLevel="1"/>
    <col min="167" max="219" width="9.140625" customWidth="1" outlineLevel="1"/>
  </cols>
  <sheetData>
    <row r="1" spans="1:220" ht="25.5">
      <c r="B1" s="215" t="s">
        <v>264</v>
      </c>
    </row>
    <row r="2" spans="1:220" ht="18.75">
      <c r="A2" s="210"/>
      <c r="B2" s="254" t="s">
        <v>8</v>
      </c>
      <c r="C2" s="254"/>
      <c r="D2" s="254">
        <f>'Наше предложение по ПД'!E2</f>
        <v>44416</v>
      </c>
      <c r="E2" s="254"/>
      <c r="W2" s="234" t="s">
        <v>97</v>
      </c>
      <c r="X2" s="234"/>
      <c r="Y2" s="234" t="s">
        <v>104</v>
      </c>
      <c r="Z2" s="234"/>
      <c r="AA2" s="234" t="s">
        <v>110</v>
      </c>
      <c r="AB2" s="234"/>
      <c r="AC2" s="234" t="s">
        <v>117</v>
      </c>
      <c r="AD2" s="234"/>
      <c r="AE2" s="53"/>
      <c r="AF2" s="53"/>
      <c r="AG2" s="53"/>
      <c r="AH2" s="53"/>
      <c r="AI2" s="53"/>
      <c r="AM2" s="53"/>
      <c r="AN2" s="53"/>
      <c r="AO2" s="53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  <c r="DK2" s="137"/>
      <c r="DL2" s="137"/>
      <c r="DM2" s="137"/>
      <c r="DN2" s="137"/>
      <c r="DO2" s="137"/>
      <c r="DP2" s="137"/>
      <c r="DQ2" s="137"/>
      <c r="DR2" s="137"/>
      <c r="DS2" s="137"/>
      <c r="DT2" s="137"/>
      <c r="DU2" s="137"/>
      <c r="DV2" s="137"/>
      <c r="DW2" s="137"/>
      <c r="DX2" s="137"/>
      <c r="DY2" s="137"/>
      <c r="DZ2" s="137"/>
      <c r="EA2" s="137"/>
      <c r="EB2" s="137"/>
      <c r="EC2" s="137"/>
      <c r="ED2" s="137"/>
      <c r="EE2" s="137"/>
      <c r="EF2" s="137"/>
      <c r="EG2" s="137"/>
      <c r="EH2" s="137"/>
      <c r="EI2" s="137"/>
      <c r="EJ2" s="137"/>
      <c r="EK2" s="137"/>
      <c r="EL2" s="137"/>
      <c r="EM2" s="137"/>
      <c r="EN2" s="137"/>
      <c r="EO2" s="137"/>
      <c r="EP2" s="137"/>
      <c r="EQ2" s="137"/>
      <c r="ER2" s="137"/>
      <c r="ES2" s="137"/>
      <c r="ET2" s="137"/>
      <c r="EU2" s="137"/>
      <c r="EV2" s="137"/>
      <c r="EW2" s="137"/>
      <c r="EX2" s="137"/>
      <c r="EY2" s="137"/>
      <c r="EZ2" s="137"/>
      <c r="FA2" s="137"/>
      <c r="FB2" s="137"/>
      <c r="FC2" s="137"/>
      <c r="FD2" s="137"/>
      <c r="FE2" s="137"/>
      <c r="FF2" s="137"/>
      <c r="FG2" s="137"/>
      <c r="FH2" s="137"/>
      <c r="FI2" s="137"/>
      <c r="FJ2" s="137"/>
      <c r="FK2" s="137"/>
      <c r="FL2" s="137"/>
      <c r="FM2" s="137"/>
      <c r="FN2" s="137"/>
      <c r="FO2" s="137"/>
      <c r="FP2" s="137"/>
      <c r="FQ2" s="137"/>
      <c r="FR2" s="137"/>
      <c r="FS2" s="137"/>
      <c r="FT2" s="137"/>
      <c r="FU2" s="137"/>
      <c r="FV2" s="137"/>
      <c r="FW2" s="137"/>
      <c r="FX2" s="137"/>
      <c r="FY2" s="137"/>
      <c r="FZ2" s="137"/>
      <c r="GA2" s="137"/>
      <c r="GB2" s="137"/>
      <c r="GC2" s="137"/>
      <c r="GD2" s="137"/>
      <c r="GE2" s="137"/>
      <c r="GF2" s="137"/>
      <c r="GG2" s="137"/>
      <c r="GH2" s="137"/>
      <c r="GI2" s="137"/>
      <c r="GJ2" s="137"/>
      <c r="GK2" s="137"/>
      <c r="GL2" s="137"/>
      <c r="GM2" s="137"/>
      <c r="GN2" s="137"/>
      <c r="GO2" s="137"/>
      <c r="GP2" s="137"/>
      <c r="GQ2" s="137"/>
      <c r="GR2" s="137"/>
      <c r="GS2" s="137"/>
      <c r="GT2" s="137"/>
      <c r="GU2" s="137"/>
      <c r="GV2" s="137"/>
      <c r="GW2" s="137"/>
      <c r="GX2" s="137"/>
      <c r="GY2" s="137"/>
      <c r="GZ2" s="137"/>
      <c r="HA2" s="137"/>
      <c r="HB2" s="137"/>
      <c r="HC2" s="137"/>
      <c r="HD2" s="137"/>
      <c r="HE2" s="137"/>
      <c r="HF2" s="137"/>
      <c r="HG2" s="137"/>
      <c r="HH2" s="137"/>
      <c r="HI2" s="137"/>
      <c r="HJ2" s="137"/>
      <c r="HK2" s="137"/>
    </row>
    <row r="3" spans="1:220" ht="28.5" hidden="1" customHeight="1" outlineLevel="1">
      <c r="U3" s="9" t="s">
        <v>0</v>
      </c>
      <c r="V3" s="4" t="s">
        <v>162</v>
      </c>
      <c r="W3" s="120" t="s">
        <v>129</v>
      </c>
      <c r="X3" s="52" t="s">
        <v>130</v>
      </c>
      <c r="Y3" s="120" t="s">
        <v>129</v>
      </c>
      <c r="Z3" s="52" t="s">
        <v>130</v>
      </c>
      <c r="AA3" s="121" t="s">
        <v>129</v>
      </c>
      <c r="AB3" s="52" t="s">
        <v>130</v>
      </c>
      <c r="AC3" s="121" t="s">
        <v>129</v>
      </c>
      <c r="AD3" s="52" t="s">
        <v>130</v>
      </c>
      <c r="AE3" s="170"/>
      <c r="AF3" s="170"/>
      <c r="AG3" s="170"/>
      <c r="AH3" s="170"/>
      <c r="AI3" s="170"/>
      <c r="AM3" s="52"/>
      <c r="AN3" s="120"/>
      <c r="AO3" s="52"/>
      <c r="AP3" s="53"/>
      <c r="BE3" s="168" t="s">
        <v>166</v>
      </c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  <c r="GF3" s="137"/>
      <c r="GG3" s="137"/>
      <c r="GH3" s="137"/>
      <c r="GI3" s="137"/>
      <c r="GJ3" s="137"/>
      <c r="GK3" s="137"/>
      <c r="GL3" s="137"/>
      <c r="GM3" s="137"/>
      <c r="GN3" s="137"/>
      <c r="GO3" s="137"/>
      <c r="GP3" s="137"/>
      <c r="GQ3" s="137"/>
      <c r="GR3" s="137"/>
      <c r="GS3" s="137"/>
      <c r="GT3" s="137"/>
      <c r="GU3" s="137"/>
      <c r="GV3" s="137"/>
      <c r="GW3" s="137"/>
      <c r="GX3" s="137"/>
      <c r="GY3" s="137"/>
      <c r="GZ3" s="137"/>
      <c r="HA3" s="137"/>
      <c r="HB3" s="137"/>
      <c r="HC3" s="137"/>
      <c r="HD3" s="137"/>
      <c r="HE3" s="137"/>
      <c r="HF3" s="137"/>
      <c r="HG3" s="137"/>
      <c r="HH3" s="137"/>
      <c r="HI3" s="137"/>
      <c r="HJ3" s="137"/>
      <c r="HK3" s="137"/>
    </row>
    <row r="4" spans="1:220" ht="50.1" hidden="1" customHeight="1" outlineLevel="1">
      <c r="U4" s="122">
        <v>1</v>
      </c>
      <c r="V4" s="123" t="s">
        <v>258</v>
      </c>
      <c r="W4" s="123" t="s">
        <v>93</v>
      </c>
      <c r="X4" s="124">
        <v>0.05</v>
      </c>
      <c r="Y4" s="123" t="s">
        <v>190</v>
      </c>
      <c r="Z4" s="124">
        <v>0.5</v>
      </c>
      <c r="AA4" s="123" t="s">
        <v>191</v>
      </c>
      <c r="AB4" s="125">
        <v>0.3</v>
      </c>
      <c r="AC4" s="123" t="s">
        <v>192</v>
      </c>
      <c r="AD4" s="125">
        <v>0.15</v>
      </c>
      <c r="AE4" s="123"/>
      <c r="AF4" s="123"/>
      <c r="AG4" s="123"/>
      <c r="AH4" s="123"/>
      <c r="AI4" s="123"/>
      <c r="AM4" s="125"/>
      <c r="AN4" s="52"/>
      <c r="AO4" s="120"/>
      <c r="AP4" s="52"/>
      <c r="BE4" s="166" t="s">
        <v>167</v>
      </c>
      <c r="BG4" s="138" t="s">
        <v>136</v>
      </c>
      <c r="BH4" s="139">
        <v>44347</v>
      </c>
      <c r="BI4" s="139">
        <f>BH4+7</f>
        <v>44354</v>
      </c>
      <c r="BJ4" s="139">
        <f>BI4+7</f>
        <v>44361</v>
      </c>
      <c r="BK4" s="139">
        <f t="shared" ref="BK4:DG4" si="0">BJ4+7</f>
        <v>44368</v>
      </c>
      <c r="BL4" s="139">
        <f t="shared" si="0"/>
        <v>44375</v>
      </c>
      <c r="BM4" s="139">
        <f t="shared" si="0"/>
        <v>44382</v>
      </c>
      <c r="BN4" s="139">
        <f t="shared" si="0"/>
        <v>44389</v>
      </c>
      <c r="BO4" s="139">
        <f t="shared" si="0"/>
        <v>44396</v>
      </c>
      <c r="BP4" s="139">
        <f t="shared" si="0"/>
        <v>44403</v>
      </c>
      <c r="BQ4" s="139">
        <f t="shared" si="0"/>
        <v>44410</v>
      </c>
      <c r="BR4" s="139">
        <f t="shared" si="0"/>
        <v>44417</v>
      </c>
      <c r="BS4" s="139">
        <f t="shared" si="0"/>
        <v>44424</v>
      </c>
      <c r="BT4" s="139">
        <f t="shared" si="0"/>
        <v>44431</v>
      </c>
      <c r="BU4" s="139">
        <f t="shared" si="0"/>
        <v>44438</v>
      </c>
      <c r="BV4" s="139">
        <f t="shared" si="0"/>
        <v>44445</v>
      </c>
      <c r="BW4" s="139">
        <f t="shared" si="0"/>
        <v>44452</v>
      </c>
      <c r="BX4" s="139">
        <f t="shared" si="0"/>
        <v>44459</v>
      </c>
      <c r="BY4" s="139">
        <f t="shared" si="0"/>
        <v>44466</v>
      </c>
      <c r="BZ4" s="139">
        <f t="shared" si="0"/>
        <v>44473</v>
      </c>
      <c r="CA4" s="139">
        <f t="shared" si="0"/>
        <v>44480</v>
      </c>
      <c r="CB4" s="139">
        <f t="shared" si="0"/>
        <v>44487</v>
      </c>
      <c r="CC4" s="139">
        <f t="shared" si="0"/>
        <v>44494</v>
      </c>
      <c r="CD4" s="139">
        <f t="shared" si="0"/>
        <v>44501</v>
      </c>
      <c r="CE4" s="139">
        <f t="shared" si="0"/>
        <v>44508</v>
      </c>
      <c r="CF4" s="139">
        <f t="shared" si="0"/>
        <v>44515</v>
      </c>
      <c r="CG4" s="139">
        <f t="shared" si="0"/>
        <v>44522</v>
      </c>
      <c r="CH4" s="139">
        <f t="shared" si="0"/>
        <v>44529</v>
      </c>
      <c r="CI4" s="139">
        <f t="shared" si="0"/>
        <v>44536</v>
      </c>
      <c r="CJ4" s="139">
        <f t="shared" si="0"/>
        <v>44543</v>
      </c>
      <c r="CK4" s="139">
        <f t="shared" si="0"/>
        <v>44550</v>
      </c>
      <c r="CL4" s="139">
        <f t="shared" si="0"/>
        <v>44557</v>
      </c>
      <c r="CM4" s="139">
        <f t="shared" si="0"/>
        <v>44564</v>
      </c>
      <c r="CN4" s="139">
        <f t="shared" si="0"/>
        <v>44571</v>
      </c>
      <c r="CO4" s="139">
        <f t="shared" si="0"/>
        <v>44578</v>
      </c>
      <c r="CP4" s="139">
        <f t="shared" si="0"/>
        <v>44585</v>
      </c>
      <c r="CQ4" s="139">
        <f t="shared" si="0"/>
        <v>44592</v>
      </c>
      <c r="CR4" s="139">
        <f t="shared" si="0"/>
        <v>44599</v>
      </c>
      <c r="CS4" s="139">
        <f t="shared" si="0"/>
        <v>44606</v>
      </c>
      <c r="CT4" s="139">
        <f t="shared" si="0"/>
        <v>44613</v>
      </c>
      <c r="CU4" s="139">
        <f t="shared" si="0"/>
        <v>44620</v>
      </c>
      <c r="CV4" s="139">
        <f t="shared" si="0"/>
        <v>44627</v>
      </c>
      <c r="CW4" s="139">
        <f t="shared" si="0"/>
        <v>44634</v>
      </c>
      <c r="CX4" s="139">
        <f t="shared" si="0"/>
        <v>44641</v>
      </c>
      <c r="CY4" s="139">
        <f t="shared" si="0"/>
        <v>44648</v>
      </c>
      <c r="CZ4" s="139">
        <f t="shared" si="0"/>
        <v>44655</v>
      </c>
      <c r="DA4" s="139">
        <f t="shared" si="0"/>
        <v>44662</v>
      </c>
      <c r="DB4" s="139">
        <f t="shared" si="0"/>
        <v>44669</v>
      </c>
      <c r="DC4" s="139">
        <f t="shared" si="0"/>
        <v>44676</v>
      </c>
      <c r="DD4" s="139">
        <f t="shared" si="0"/>
        <v>44683</v>
      </c>
      <c r="DE4" s="139">
        <f t="shared" si="0"/>
        <v>44690</v>
      </c>
      <c r="DF4" s="139">
        <f t="shared" si="0"/>
        <v>44697</v>
      </c>
      <c r="DG4" s="139">
        <f t="shared" si="0"/>
        <v>44704</v>
      </c>
      <c r="DH4" s="140"/>
      <c r="DI4" s="138" t="s">
        <v>136</v>
      </c>
      <c r="DJ4" s="139">
        <v>44347</v>
      </c>
      <c r="DK4" s="139">
        <f>DJ4+7</f>
        <v>44354</v>
      </c>
      <c r="DL4" s="139">
        <f>DK4+7</f>
        <v>44361</v>
      </c>
      <c r="DM4" s="139">
        <f t="shared" ref="DM4:FI4" si="1">DL4+7</f>
        <v>44368</v>
      </c>
      <c r="DN4" s="139">
        <f t="shared" si="1"/>
        <v>44375</v>
      </c>
      <c r="DO4" s="139">
        <f t="shared" si="1"/>
        <v>44382</v>
      </c>
      <c r="DP4" s="139">
        <f t="shared" si="1"/>
        <v>44389</v>
      </c>
      <c r="DQ4" s="139">
        <f t="shared" si="1"/>
        <v>44396</v>
      </c>
      <c r="DR4" s="139">
        <f t="shared" si="1"/>
        <v>44403</v>
      </c>
      <c r="DS4" s="139">
        <f t="shared" si="1"/>
        <v>44410</v>
      </c>
      <c r="DT4" s="139">
        <f t="shared" si="1"/>
        <v>44417</v>
      </c>
      <c r="DU4" s="139">
        <f t="shared" si="1"/>
        <v>44424</v>
      </c>
      <c r="DV4" s="139">
        <f t="shared" si="1"/>
        <v>44431</v>
      </c>
      <c r="DW4" s="139">
        <f t="shared" si="1"/>
        <v>44438</v>
      </c>
      <c r="DX4" s="139">
        <f t="shared" si="1"/>
        <v>44445</v>
      </c>
      <c r="DY4" s="139">
        <f t="shared" si="1"/>
        <v>44452</v>
      </c>
      <c r="DZ4" s="139">
        <f t="shared" si="1"/>
        <v>44459</v>
      </c>
      <c r="EA4" s="139">
        <f t="shared" si="1"/>
        <v>44466</v>
      </c>
      <c r="EB4" s="139">
        <f t="shared" si="1"/>
        <v>44473</v>
      </c>
      <c r="EC4" s="139">
        <f t="shared" si="1"/>
        <v>44480</v>
      </c>
      <c r="ED4" s="139">
        <f t="shared" si="1"/>
        <v>44487</v>
      </c>
      <c r="EE4" s="139">
        <f t="shared" si="1"/>
        <v>44494</v>
      </c>
      <c r="EF4" s="139">
        <f t="shared" si="1"/>
        <v>44501</v>
      </c>
      <c r="EG4" s="139">
        <f t="shared" si="1"/>
        <v>44508</v>
      </c>
      <c r="EH4" s="139">
        <f t="shared" si="1"/>
        <v>44515</v>
      </c>
      <c r="EI4" s="139">
        <f t="shared" si="1"/>
        <v>44522</v>
      </c>
      <c r="EJ4" s="139">
        <f t="shared" si="1"/>
        <v>44529</v>
      </c>
      <c r="EK4" s="139">
        <f t="shared" si="1"/>
        <v>44536</v>
      </c>
      <c r="EL4" s="139">
        <f t="shared" si="1"/>
        <v>44543</v>
      </c>
      <c r="EM4" s="139">
        <f t="shared" si="1"/>
        <v>44550</v>
      </c>
      <c r="EN4" s="139">
        <f t="shared" si="1"/>
        <v>44557</v>
      </c>
      <c r="EO4" s="139">
        <f t="shared" si="1"/>
        <v>44564</v>
      </c>
      <c r="EP4" s="139">
        <f t="shared" si="1"/>
        <v>44571</v>
      </c>
      <c r="EQ4" s="139">
        <f t="shared" si="1"/>
        <v>44578</v>
      </c>
      <c r="ER4" s="139">
        <f t="shared" si="1"/>
        <v>44585</v>
      </c>
      <c r="ES4" s="139">
        <f t="shared" si="1"/>
        <v>44592</v>
      </c>
      <c r="ET4" s="139">
        <f t="shared" si="1"/>
        <v>44599</v>
      </c>
      <c r="EU4" s="139">
        <f t="shared" si="1"/>
        <v>44606</v>
      </c>
      <c r="EV4" s="139">
        <f t="shared" si="1"/>
        <v>44613</v>
      </c>
      <c r="EW4" s="139">
        <f t="shared" si="1"/>
        <v>44620</v>
      </c>
      <c r="EX4" s="139">
        <f t="shared" si="1"/>
        <v>44627</v>
      </c>
      <c r="EY4" s="139">
        <f t="shared" si="1"/>
        <v>44634</v>
      </c>
      <c r="EZ4" s="139">
        <f t="shared" si="1"/>
        <v>44641</v>
      </c>
      <c r="FA4" s="139">
        <f t="shared" si="1"/>
        <v>44648</v>
      </c>
      <c r="FB4" s="139">
        <f t="shared" si="1"/>
        <v>44655</v>
      </c>
      <c r="FC4" s="139">
        <f t="shared" si="1"/>
        <v>44662</v>
      </c>
      <c r="FD4" s="139">
        <f t="shared" si="1"/>
        <v>44669</v>
      </c>
      <c r="FE4" s="139">
        <f t="shared" si="1"/>
        <v>44676</v>
      </c>
      <c r="FF4" s="139">
        <f t="shared" si="1"/>
        <v>44683</v>
      </c>
      <c r="FG4" s="139">
        <f t="shared" si="1"/>
        <v>44690</v>
      </c>
      <c r="FH4" s="139">
        <f t="shared" si="1"/>
        <v>44697</v>
      </c>
      <c r="FI4" s="139">
        <f t="shared" si="1"/>
        <v>44704</v>
      </c>
      <c r="FJ4" s="137"/>
      <c r="FK4" s="138" t="s">
        <v>136</v>
      </c>
      <c r="FL4" s="139">
        <v>44347</v>
      </c>
      <c r="FM4" s="139">
        <f>FL4+7</f>
        <v>44354</v>
      </c>
      <c r="FN4" s="139">
        <f>FM4+7</f>
        <v>44361</v>
      </c>
      <c r="FO4" s="139">
        <f t="shared" ref="FO4:HK4" si="2">FN4+7</f>
        <v>44368</v>
      </c>
      <c r="FP4" s="139">
        <f t="shared" si="2"/>
        <v>44375</v>
      </c>
      <c r="FQ4" s="139">
        <f t="shared" si="2"/>
        <v>44382</v>
      </c>
      <c r="FR4" s="139">
        <f t="shared" si="2"/>
        <v>44389</v>
      </c>
      <c r="FS4" s="139">
        <f t="shared" si="2"/>
        <v>44396</v>
      </c>
      <c r="FT4" s="139">
        <f t="shared" si="2"/>
        <v>44403</v>
      </c>
      <c r="FU4" s="139">
        <f t="shared" si="2"/>
        <v>44410</v>
      </c>
      <c r="FV4" s="139">
        <f t="shared" si="2"/>
        <v>44417</v>
      </c>
      <c r="FW4" s="139">
        <f t="shared" si="2"/>
        <v>44424</v>
      </c>
      <c r="FX4" s="139">
        <f t="shared" si="2"/>
        <v>44431</v>
      </c>
      <c r="FY4" s="139">
        <f t="shared" si="2"/>
        <v>44438</v>
      </c>
      <c r="FZ4" s="139">
        <f t="shared" si="2"/>
        <v>44445</v>
      </c>
      <c r="GA4" s="139">
        <f t="shared" si="2"/>
        <v>44452</v>
      </c>
      <c r="GB4" s="139">
        <f t="shared" si="2"/>
        <v>44459</v>
      </c>
      <c r="GC4" s="139">
        <f t="shared" si="2"/>
        <v>44466</v>
      </c>
      <c r="GD4" s="139">
        <f t="shared" si="2"/>
        <v>44473</v>
      </c>
      <c r="GE4" s="139">
        <f t="shared" si="2"/>
        <v>44480</v>
      </c>
      <c r="GF4" s="139">
        <f t="shared" si="2"/>
        <v>44487</v>
      </c>
      <c r="GG4" s="139">
        <f t="shared" si="2"/>
        <v>44494</v>
      </c>
      <c r="GH4" s="139">
        <f t="shared" si="2"/>
        <v>44501</v>
      </c>
      <c r="GI4" s="139">
        <f t="shared" si="2"/>
        <v>44508</v>
      </c>
      <c r="GJ4" s="139">
        <f t="shared" si="2"/>
        <v>44515</v>
      </c>
      <c r="GK4" s="139">
        <f t="shared" si="2"/>
        <v>44522</v>
      </c>
      <c r="GL4" s="139">
        <f t="shared" si="2"/>
        <v>44529</v>
      </c>
      <c r="GM4" s="139">
        <f t="shared" si="2"/>
        <v>44536</v>
      </c>
      <c r="GN4" s="139">
        <f t="shared" si="2"/>
        <v>44543</v>
      </c>
      <c r="GO4" s="139">
        <f t="shared" si="2"/>
        <v>44550</v>
      </c>
      <c r="GP4" s="139">
        <f t="shared" si="2"/>
        <v>44557</v>
      </c>
      <c r="GQ4" s="139">
        <f t="shared" si="2"/>
        <v>44564</v>
      </c>
      <c r="GR4" s="139">
        <f t="shared" si="2"/>
        <v>44571</v>
      </c>
      <c r="GS4" s="139">
        <f t="shared" si="2"/>
        <v>44578</v>
      </c>
      <c r="GT4" s="139">
        <f t="shared" si="2"/>
        <v>44585</v>
      </c>
      <c r="GU4" s="139">
        <f t="shared" si="2"/>
        <v>44592</v>
      </c>
      <c r="GV4" s="139">
        <f t="shared" si="2"/>
        <v>44599</v>
      </c>
      <c r="GW4" s="139">
        <f t="shared" si="2"/>
        <v>44606</v>
      </c>
      <c r="GX4" s="139">
        <f t="shared" si="2"/>
        <v>44613</v>
      </c>
      <c r="GY4" s="139">
        <f t="shared" si="2"/>
        <v>44620</v>
      </c>
      <c r="GZ4" s="139">
        <f t="shared" si="2"/>
        <v>44627</v>
      </c>
      <c r="HA4" s="139">
        <f t="shared" si="2"/>
        <v>44634</v>
      </c>
      <c r="HB4" s="139">
        <f t="shared" si="2"/>
        <v>44641</v>
      </c>
      <c r="HC4" s="139">
        <f t="shared" si="2"/>
        <v>44648</v>
      </c>
      <c r="HD4" s="139">
        <f t="shared" si="2"/>
        <v>44655</v>
      </c>
      <c r="HE4" s="139">
        <f t="shared" si="2"/>
        <v>44662</v>
      </c>
      <c r="HF4" s="139">
        <f t="shared" si="2"/>
        <v>44669</v>
      </c>
      <c r="HG4" s="139">
        <f t="shared" si="2"/>
        <v>44676</v>
      </c>
      <c r="HH4" s="139">
        <f t="shared" si="2"/>
        <v>44683</v>
      </c>
      <c r="HI4" s="139">
        <f t="shared" si="2"/>
        <v>44690</v>
      </c>
      <c r="HJ4" s="139">
        <f t="shared" si="2"/>
        <v>44697</v>
      </c>
      <c r="HK4" s="139">
        <f t="shared" si="2"/>
        <v>44704</v>
      </c>
    </row>
    <row r="5" spans="1:220" ht="5.25" hidden="1" customHeight="1" outlineLevel="1">
      <c r="U5" s="122"/>
      <c r="V5" s="123"/>
      <c r="W5" s="123"/>
      <c r="X5" s="124"/>
      <c r="Y5" s="123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3"/>
      <c r="AK5" s="125"/>
      <c r="AL5" s="123"/>
      <c r="AM5" s="125"/>
      <c r="AN5" s="52"/>
      <c r="AO5" s="121"/>
      <c r="AP5" s="52"/>
      <c r="BE5" s="165"/>
      <c r="BG5" s="141"/>
      <c r="BH5" s="140"/>
      <c r="BI5" s="140"/>
      <c r="BJ5" s="140"/>
      <c r="BK5" s="140"/>
      <c r="BL5" s="140"/>
      <c r="BM5" s="140"/>
      <c r="BN5" s="140"/>
      <c r="BO5" s="140"/>
      <c r="BP5" s="140"/>
      <c r="BQ5" s="140"/>
      <c r="BR5" s="140"/>
      <c r="BS5" s="140"/>
      <c r="BT5" s="140"/>
      <c r="BU5" s="140"/>
      <c r="BV5" s="140"/>
      <c r="BW5" s="140"/>
      <c r="BX5" s="140"/>
      <c r="BY5" s="140"/>
      <c r="BZ5" s="140"/>
      <c r="CA5" s="140"/>
      <c r="CB5" s="140"/>
      <c r="CC5" s="140"/>
      <c r="CD5" s="140"/>
      <c r="CE5" s="140"/>
      <c r="CF5" s="140"/>
      <c r="CG5" s="140"/>
      <c r="CH5" s="140"/>
      <c r="CI5" s="140"/>
      <c r="CJ5" s="140"/>
      <c r="CK5" s="140"/>
      <c r="CL5" s="140"/>
      <c r="CM5" s="140"/>
      <c r="CN5" s="140"/>
      <c r="CO5" s="140"/>
      <c r="CP5" s="140"/>
      <c r="CQ5" s="140"/>
      <c r="CR5" s="140"/>
      <c r="CS5" s="140"/>
      <c r="CT5" s="140"/>
      <c r="CU5" s="140"/>
      <c r="CV5" s="140"/>
      <c r="CW5" s="140"/>
      <c r="CX5" s="140"/>
      <c r="CY5" s="140"/>
      <c r="CZ5" s="140"/>
      <c r="DA5" s="140"/>
      <c r="DB5" s="140"/>
      <c r="DC5" s="140"/>
      <c r="DD5" s="140"/>
      <c r="DE5" s="140"/>
      <c r="DF5" s="140"/>
      <c r="DG5" s="140"/>
      <c r="DH5" s="140"/>
      <c r="DI5" s="141"/>
      <c r="DJ5" s="140"/>
      <c r="DK5" s="140"/>
      <c r="DL5" s="140"/>
      <c r="DM5" s="140"/>
      <c r="DN5" s="140"/>
      <c r="DO5" s="140"/>
      <c r="DP5" s="140"/>
      <c r="DQ5" s="140"/>
      <c r="DR5" s="140"/>
      <c r="DS5" s="140"/>
      <c r="DT5" s="140"/>
      <c r="DU5" s="140"/>
      <c r="DV5" s="140"/>
      <c r="DW5" s="140"/>
      <c r="DX5" s="140"/>
      <c r="DY5" s="140"/>
      <c r="DZ5" s="140"/>
      <c r="EA5" s="140"/>
      <c r="EB5" s="140"/>
      <c r="EC5" s="140"/>
      <c r="ED5" s="140"/>
      <c r="EE5" s="140"/>
      <c r="EF5" s="140"/>
      <c r="EG5" s="140"/>
      <c r="EH5" s="140"/>
      <c r="EI5" s="140"/>
      <c r="EJ5" s="140"/>
      <c r="EK5" s="140"/>
      <c r="EL5" s="140"/>
      <c r="EM5" s="140"/>
      <c r="EN5" s="140"/>
      <c r="EO5" s="140"/>
      <c r="EP5" s="140"/>
      <c r="EQ5" s="140"/>
      <c r="ER5" s="140"/>
      <c r="ES5" s="140"/>
      <c r="ET5" s="140"/>
      <c r="EU5" s="140"/>
      <c r="EV5" s="140"/>
      <c r="EW5" s="140"/>
      <c r="EX5" s="140"/>
      <c r="EY5" s="140"/>
      <c r="EZ5" s="140"/>
      <c r="FA5" s="140"/>
      <c r="FB5" s="140"/>
      <c r="FC5" s="140"/>
      <c r="FD5" s="140"/>
      <c r="FE5" s="140"/>
      <c r="FF5" s="140"/>
      <c r="FG5" s="140"/>
      <c r="FH5" s="140"/>
      <c r="FI5" s="140"/>
      <c r="FJ5" s="137"/>
      <c r="FK5" s="142"/>
      <c r="FL5" s="143"/>
      <c r="FM5" s="143"/>
      <c r="FN5" s="143"/>
      <c r="FO5" s="143"/>
      <c r="FP5" s="143"/>
      <c r="FQ5" s="143"/>
      <c r="FR5" s="143"/>
      <c r="FS5" s="143"/>
      <c r="FT5" s="143"/>
      <c r="FU5" s="143"/>
      <c r="FV5" s="143"/>
      <c r="FW5" s="143"/>
      <c r="FX5" s="143"/>
      <c r="FY5" s="143"/>
      <c r="FZ5" s="143"/>
      <c r="GA5" s="143"/>
      <c r="GB5" s="143"/>
      <c r="GC5" s="143"/>
      <c r="GD5" s="143"/>
      <c r="GE5" s="143"/>
      <c r="GF5" s="143"/>
      <c r="GG5" s="143"/>
      <c r="GH5" s="143"/>
      <c r="GI5" s="143"/>
      <c r="GJ5" s="143"/>
      <c r="GK5" s="143"/>
      <c r="GL5" s="143"/>
      <c r="GM5" s="143"/>
      <c r="GN5" s="143"/>
      <c r="GO5" s="143"/>
      <c r="GP5" s="143"/>
      <c r="GQ5" s="143"/>
      <c r="GR5" s="143"/>
      <c r="GS5" s="143"/>
      <c r="GT5" s="143"/>
      <c r="GU5" s="143"/>
      <c r="GV5" s="143"/>
      <c r="GW5" s="143"/>
      <c r="GX5" s="143"/>
      <c r="GY5" s="143"/>
      <c r="GZ5" s="143"/>
      <c r="HA5" s="143"/>
      <c r="HB5" s="143"/>
      <c r="HC5" s="143"/>
      <c r="HD5" s="143"/>
      <c r="HE5" s="143"/>
      <c r="HF5" s="143"/>
      <c r="HG5" s="143"/>
      <c r="HH5" s="143"/>
      <c r="HI5" s="143"/>
      <c r="HJ5" s="143"/>
      <c r="HK5" s="143"/>
    </row>
    <row r="6" spans="1:220" ht="50.1" hidden="1" customHeight="1" outlineLevel="1">
      <c r="U6" s="10"/>
      <c r="V6" s="1"/>
      <c r="X6" s="1"/>
      <c r="BE6" s="166" t="s">
        <v>168</v>
      </c>
      <c r="BG6" s="138" t="s">
        <v>137</v>
      </c>
      <c r="BH6" s="139">
        <f>BH4+6</f>
        <v>44353</v>
      </c>
      <c r="BI6" s="139">
        <f t="shared" ref="BI6:DG6" si="3">BI4+6</f>
        <v>44360</v>
      </c>
      <c r="BJ6" s="139">
        <f t="shared" si="3"/>
        <v>44367</v>
      </c>
      <c r="BK6" s="139">
        <f t="shared" si="3"/>
        <v>44374</v>
      </c>
      <c r="BL6" s="139">
        <f t="shared" si="3"/>
        <v>44381</v>
      </c>
      <c r="BM6" s="139">
        <f t="shared" si="3"/>
        <v>44388</v>
      </c>
      <c r="BN6" s="139">
        <f t="shared" si="3"/>
        <v>44395</v>
      </c>
      <c r="BO6" s="139">
        <f t="shared" si="3"/>
        <v>44402</v>
      </c>
      <c r="BP6" s="139">
        <f t="shared" si="3"/>
        <v>44409</v>
      </c>
      <c r="BQ6" s="139">
        <f t="shared" si="3"/>
        <v>44416</v>
      </c>
      <c r="BR6" s="139">
        <f t="shared" si="3"/>
        <v>44423</v>
      </c>
      <c r="BS6" s="139">
        <f t="shared" si="3"/>
        <v>44430</v>
      </c>
      <c r="BT6" s="139">
        <f t="shared" si="3"/>
        <v>44437</v>
      </c>
      <c r="BU6" s="139">
        <f t="shared" si="3"/>
        <v>44444</v>
      </c>
      <c r="BV6" s="139">
        <f t="shared" si="3"/>
        <v>44451</v>
      </c>
      <c r="BW6" s="139">
        <f t="shared" si="3"/>
        <v>44458</v>
      </c>
      <c r="BX6" s="139">
        <f t="shared" si="3"/>
        <v>44465</v>
      </c>
      <c r="BY6" s="139">
        <f t="shared" si="3"/>
        <v>44472</v>
      </c>
      <c r="BZ6" s="139">
        <f t="shared" si="3"/>
        <v>44479</v>
      </c>
      <c r="CA6" s="139">
        <f t="shared" si="3"/>
        <v>44486</v>
      </c>
      <c r="CB6" s="139">
        <f t="shared" si="3"/>
        <v>44493</v>
      </c>
      <c r="CC6" s="139">
        <f t="shared" si="3"/>
        <v>44500</v>
      </c>
      <c r="CD6" s="139">
        <f t="shared" si="3"/>
        <v>44507</v>
      </c>
      <c r="CE6" s="139">
        <f t="shared" si="3"/>
        <v>44514</v>
      </c>
      <c r="CF6" s="139">
        <f t="shared" si="3"/>
        <v>44521</v>
      </c>
      <c r="CG6" s="139">
        <f t="shared" si="3"/>
        <v>44528</v>
      </c>
      <c r="CH6" s="139">
        <f t="shared" si="3"/>
        <v>44535</v>
      </c>
      <c r="CI6" s="139">
        <f t="shared" si="3"/>
        <v>44542</v>
      </c>
      <c r="CJ6" s="139">
        <f t="shared" si="3"/>
        <v>44549</v>
      </c>
      <c r="CK6" s="139">
        <f t="shared" si="3"/>
        <v>44556</v>
      </c>
      <c r="CL6" s="139">
        <f t="shared" si="3"/>
        <v>44563</v>
      </c>
      <c r="CM6" s="139">
        <f t="shared" si="3"/>
        <v>44570</v>
      </c>
      <c r="CN6" s="139">
        <f t="shared" si="3"/>
        <v>44577</v>
      </c>
      <c r="CO6" s="139">
        <f t="shared" si="3"/>
        <v>44584</v>
      </c>
      <c r="CP6" s="139">
        <f t="shared" si="3"/>
        <v>44591</v>
      </c>
      <c r="CQ6" s="139">
        <f t="shared" si="3"/>
        <v>44598</v>
      </c>
      <c r="CR6" s="139">
        <f t="shared" si="3"/>
        <v>44605</v>
      </c>
      <c r="CS6" s="139">
        <f t="shared" si="3"/>
        <v>44612</v>
      </c>
      <c r="CT6" s="139">
        <f t="shared" si="3"/>
        <v>44619</v>
      </c>
      <c r="CU6" s="139">
        <f t="shared" si="3"/>
        <v>44626</v>
      </c>
      <c r="CV6" s="139">
        <f t="shared" si="3"/>
        <v>44633</v>
      </c>
      <c r="CW6" s="139">
        <f t="shared" si="3"/>
        <v>44640</v>
      </c>
      <c r="CX6" s="139">
        <f t="shared" si="3"/>
        <v>44647</v>
      </c>
      <c r="CY6" s="139">
        <f t="shared" si="3"/>
        <v>44654</v>
      </c>
      <c r="CZ6" s="139">
        <f t="shared" si="3"/>
        <v>44661</v>
      </c>
      <c r="DA6" s="139">
        <f t="shared" si="3"/>
        <v>44668</v>
      </c>
      <c r="DB6" s="139">
        <f t="shared" si="3"/>
        <v>44675</v>
      </c>
      <c r="DC6" s="139">
        <f t="shared" si="3"/>
        <v>44682</v>
      </c>
      <c r="DD6" s="139">
        <f t="shared" si="3"/>
        <v>44689</v>
      </c>
      <c r="DE6" s="139">
        <f t="shared" si="3"/>
        <v>44696</v>
      </c>
      <c r="DF6" s="139">
        <f t="shared" si="3"/>
        <v>44703</v>
      </c>
      <c r="DG6" s="139">
        <f t="shared" si="3"/>
        <v>44710</v>
      </c>
      <c r="DH6" s="144"/>
      <c r="DI6" s="138" t="s">
        <v>137</v>
      </c>
      <c r="DJ6" s="139">
        <f t="shared" ref="DJ6:FI6" si="4">DJ4+6</f>
        <v>44353</v>
      </c>
      <c r="DK6" s="139">
        <f t="shared" si="4"/>
        <v>44360</v>
      </c>
      <c r="DL6" s="139">
        <f t="shared" si="4"/>
        <v>44367</v>
      </c>
      <c r="DM6" s="139">
        <f t="shared" si="4"/>
        <v>44374</v>
      </c>
      <c r="DN6" s="139">
        <f t="shared" si="4"/>
        <v>44381</v>
      </c>
      <c r="DO6" s="139">
        <f t="shared" si="4"/>
        <v>44388</v>
      </c>
      <c r="DP6" s="139">
        <f t="shared" si="4"/>
        <v>44395</v>
      </c>
      <c r="DQ6" s="139">
        <f t="shared" si="4"/>
        <v>44402</v>
      </c>
      <c r="DR6" s="139">
        <f t="shared" si="4"/>
        <v>44409</v>
      </c>
      <c r="DS6" s="139">
        <f t="shared" si="4"/>
        <v>44416</v>
      </c>
      <c r="DT6" s="139">
        <f t="shared" si="4"/>
        <v>44423</v>
      </c>
      <c r="DU6" s="139">
        <f t="shared" si="4"/>
        <v>44430</v>
      </c>
      <c r="DV6" s="139">
        <f t="shared" si="4"/>
        <v>44437</v>
      </c>
      <c r="DW6" s="139">
        <f t="shared" si="4"/>
        <v>44444</v>
      </c>
      <c r="DX6" s="139">
        <f t="shared" si="4"/>
        <v>44451</v>
      </c>
      <c r="DY6" s="139">
        <f t="shared" si="4"/>
        <v>44458</v>
      </c>
      <c r="DZ6" s="139">
        <f t="shared" si="4"/>
        <v>44465</v>
      </c>
      <c r="EA6" s="139">
        <f t="shared" si="4"/>
        <v>44472</v>
      </c>
      <c r="EB6" s="139">
        <f t="shared" si="4"/>
        <v>44479</v>
      </c>
      <c r="EC6" s="139">
        <f t="shared" si="4"/>
        <v>44486</v>
      </c>
      <c r="ED6" s="139">
        <f t="shared" si="4"/>
        <v>44493</v>
      </c>
      <c r="EE6" s="139">
        <f t="shared" si="4"/>
        <v>44500</v>
      </c>
      <c r="EF6" s="139">
        <f t="shared" si="4"/>
        <v>44507</v>
      </c>
      <c r="EG6" s="139">
        <f t="shared" si="4"/>
        <v>44514</v>
      </c>
      <c r="EH6" s="139">
        <f t="shared" si="4"/>
        <v>44521</v>
      </c>
      <c r="EI6" s="139">
        <f t="shared" si="4"/>
        <v>44528</v>
      </c>
      <c r="EJ6" s="139">
        <f t="shared" si="4"/>
        <v>44535</v>
      </c>
      <c r="EK6" s="139">
        <f t="shared" si="4"/>
        <v>44542</v>
      </c>
      <c r="EL6" s="139">
        <f t="shared" si="4"/>
        <v>44549</v>
      </c>
      <c r="EM6" s="139">
        <f t="shared" si="4"/>
        <v>44556</v>
      </c>
      <c r="EN6" s="139">
        <f t="shared" si="4"/>
        <v>44563</v>
      </c>
      <c r="EO6" s="139">
        <f t="shared" si="4"/>
        <v>44570</v>
      </c>
      <c r="EP6" s="139">
        <f t="shared" si="4"/>
        <v>44577</v>
      </c>
      <c r="EQ6" s="139">
        <f t="shared" si="4"/>
        <v>44584</v>
      </c>
      <c r="ER6" s="139">
        <f t="shared" si="4"/>
        <v>44591</v>
      </c>
      <c r="ES6" s="139">
        <f t="shared" si="4"/>
        <v>44598</v>
      </c>
      <c r="ET6" s="139">
        <f t="shared" si="4"/>
        <v>44605</v>
      </c>
      <c r="EU6" s="139">
        <f t="shared" si="4"/>
        <v>44612</v>
      </c>
      <c r="EV6" s="139">
        <f t="shared" si="4"/>
        <v>44619</v>
      </c>
      <c r="EW6" s="139">
        <f t="shared" si="4"/>
        <v>44626</v>
      </c>
      <c r="EX6" s="139">
        <f t="shared" si="4"/>
        <v>44633</v>
      </c>
      <c r="EY6" s="139">
        <f t="shared" si="4"/>
        <v>44640</v>
      </c>
      <c r="EZ6" s="139">
        <f t="shared" si="4"/>
        <v>44647</v>
      </c>
      <c r="FA6" s="139">
        <f t="shared" si="4"/>
        <v>44654</v>
      </c>
      <c r="FB6" s="139">
        <f t="shared" si="4"/>
        <v>44661</v>
      </c>
      <c r="FC6" s="139">
        <f t="shared" si="4"/>
        <v>44668</v>
      </c>
      <c r="FD6" s="139">
        <f t="shared" si="4"/>
        <v>44675</v>
      </c>
      <c r="FE6" s="139">
        <f t="shared" si="4"/>
        <v>44682</v>
      </c>
      <c r="FF6" s="139">
        <f t="shared" si="4"/>
        <v>44689</v>
      </c>
      <c r="FG6" s="139">
        <f t="shared" si="4"/>
        <v>44696</v>
      </c>
      <c r="FH6" s="139">
        <f t="shared" si="4"/>
        <v>44703</v>
      </c>
      <c r="FI6" s="139">
        <f t="shared" si="4"/>
        <v>44710</v>
      </c>
      <c r="FJ6" s="137"/>
      <c r="FK6" s="138" t="s">
        <v>137</v>
      </c>
      <c r="FL6" s="139">
        <f t="shared" ref="FL6:HK6" si="5">FL4+6</f>
        <v>44353</v>
      </c>
      <c r="FM6" s="139">
        <f t="shared" si="5"/>
        <v>44360</v>
      </c>
      <c r="FN6" s="139">
        <f t="shared" si="5"/>
        <v>44367</v>
      </c>
      <c r="FO6" s="139">
        <f t="shared" si="5"/>
        <v>44374</v>
      </c>
      <c r="FP6" s="139">
        <f t="shared" si="5"/>
        <v>44381</v>
      </c>
      <c r="FQ6" s="139">
        <f t="shared" si="5"/>
        <v>44388</v>
      </c>
      <c r="FR6" s="139">
        <f t="shared" si="5"/>
        <v>44395</v>
      </c>
      <c r="FS6" s="139">
        <f t="shared" si="5"/>
        <v>44402</v>
      </c>
      <c r="FT6" s="139">
        <f t="shared" si="5"/>
        <v>44409</v>
      </c>
      <c r="FU6" s="139">
        <f t="shared" si="5"/>
        <v>44416</v>
      </c>
      <c r="FV6" s="139">
        <f t="shared" si="5"/>
        <v>44423</v>
      </c>
      <c r="FW6" s="139">
        <f t="shared" si="5"/>
        <v>44430</v>
      </c>
      <c r="FX6" s="139">
        <f t="shared" si="5"/>
        <v>44437</v>
      </c>
      <c r="FY6" s="139">
        <f t="shared" si="5"/>
        <v>44444</v>
      </c>
      <c r="FZ6" s="139">
        <f t="shared" si="5"/>
        <v>44451</v>
      </c>
      <c r="GA6" s="139">
        <f t="shared" si="5"/>
        <v>44458</v>
      </c>
      <c r="GB6" s="139">
        <f>GB4+6</f>
        <v>44465</v>
      </c>
      <c r="GC6" s="139">
        <f t="shared" si="5"/>
        <v>44472</v>
      </c>
      <c r="GD6" s="139">
        <f t="shared" si="5"/>
        <v>44479</v>
      </c>
      <c r="GE6" s="139">
        <f t="shared" si="5"/>
        <v>44486</v>
      </c>
      <c r="GF6" s="139">
        <f t="shared" si="5"/>
        <v>44493</v>
      </c>
      <c r="GG6" s="139">
        <f t="shared" si="5"/>
        <v>44500</v>
      </c>
      <c r="GH6" s="139">
        <f t="shared" si="5"/>
        <v>44507</v>
      </c>
      <c r="GI6" s="139">
        <f t="shared" si="5"/>
        <v>44514</v>
      </c>
      <c r="GJ6" s="139">
        <f>GJ4+6</f>
        <v>44521</v>
      </c>
      <c r="GK6" s="139">
        <f t="shared" si="5"/>
        <v>44528</v>
      </c>
      <c r="GL6" s="139">
        <f t="shared" si="5"/>
        <v>44535</v>
      </c>
      <c r="GM6" s="139">
        <f t="shared" si="5"/>
        <v>44542</v>
      </c>
      <c r="GN6" s="139">
        <f t="shared" si="5"/>
        <v>44549</v>
      </c>
      <c r="GO6" s="139">
        <f t="shared" si="5"/>
        <v>44556</v>
      </c>
      <c r="GP6" s="139">
        <f t="shared" si="5"/>
        <v>44563</v>
      </c>
      <c r="GQ6" s="139">
        <f t="shared" si="5"/>
        <v>44570</v>
      </c>
      <c r="GR6" s="139">
        <f t="shared" si="5"/>
        <v>44577</v>
      </c>
      <c r="GS6" s="139">
        <f t="shared" si="5"/>
        <v>44584</v>
      </c>
      <c r="GT6" s="139">
        <f t="shared" si="5"/>
        <v>44591</v>
      </c>
      <c r="GU6" s="139">
        <f t="shared" si="5"/>
        <v>44598</v>
      </c>
      <c r="GV6" s="139">
        <f t="shared" si="5"/>
        <v>44605</v>
      </c>
      <c r="GW6" s="139">
        <f t="shared" si="5"/>
        <v>44612</v>
      </c>
      <c r="GX6" s="139">
        <f t="shared" si="5"/>
        <v>44619</v>
      </c>
      <c r="GY6" s="139">
        <f t="shared" si="5"/>
        <v>44626</v>
      </c>
      <c r="GZ6" s="139">
        <f t="shared" si="5"/>
        <v>44633</v>
      </c>
      <c r="HA6" s="139">
        <f t="shared" si="5"/>
        <v>44640</v>
      </c>
      <c r="HB6" s="139">
        <f t="shared" si="5"/>
        <v>44647</v>
      </c>
      <c r="HC6" s="139">
        <f t="shared" si="5"/>
        <v>44654</v>
      </c>
      <c r="HD6" s="139">
        <f t="shared" si="5"/>
        <v>44661</v>
      </c>
      <c r="HE6" s="139">
        <f t="shared" si="5"/>
        <v>44668</v>
      </c>
      <c r="HF6" s="139">
        <f t="shared" si="5"/>
        <v>44675</v>
      </c>
      <c r="HG6" s="139">
        <f t="shared" si="5"/>
        <v>44682</v>
      </c>
      <c r="HH6" s="139">
        <f t="shared" si="5"/>
        <v>44689</v>
      </c>
      <c r="HI6" s="139">
        <f t="shared" si="5"/>
        <v>44696</v>
      </c>
      <c r="HJ6" s="139">
        <f t="shared" si="5"/>
        <v>44703</v>
      </c>
      <c r="HK6" s="139">
        <f t="shared" si="5"/>
        <v>44710</v>
      </c>
    </row>
    <row r="7" spans="1:220" ht="27" customHeight="1" collapsed="1">
      <c r="R7" s="14" t="s">
        <v>94</v>
      </c>
      <c r="S7" s="14"/>
      <c r="W7" s="14"/>
      <c r="AP7" s="260" t="s">
        <v>97</v>
      </c>
      <c r="AQ7" s="260"/>
      <c r="AR7" s="260"/>
      <c r="AS7" s="261"/>
      <c r="AT7" s="259" t="s">
        <v>104</v>
      </c>
      <c r="AU7" s="260"/>
      <c r="AV7" s="260"/>
      <c r="AW7" s="261"/>
      <c r="AX7" s="259" t="s">
        <v>110</v>
      </c>
      <c r="AY7" s="260"/>
      <c r="AZ7" s="260"/>
      <c r="BA7" s="261"/>
      <c r="BB7" s="259" t="s">
        <v>117</v>
      </c>
      <c r="BC7" s="260"/>
      <c r="BD7" s="260"/>
      <c r="BE7" s="261"/>
      <c r="BG7" s="141"/>
      <c r="BH7" s="144"/>
      <c r="BI7" s="144"/>
      <c r="BJ7" s="144"/>
      <c r="BK7" s="144"/>
      <c r="BL7" s="144"/>
      <c r="BM7" s="144"/>
      <c r="BN7" s="144"/>
      <c r="BO7" s="144"/>
      <c r="BP7" s="144"/>
      <c r="BQ7" s="144"/>
      <c r="BR7" s="144"/>
      <c r="BS7" s="144"/>
      <c r="BT7" s="144"/>
      <c r="BU7" s="144"/>
      <c r="BV7" s="144"/>
      <c r="BW7" s="144"/>
      <c r="BX7" s="144"/>
      <c r="BY7" s="144"/>
      <c r="BZ7" s="144"/>
      <c r="CA7" s="144"/>
      <c r="CB7" s="144"/>
      <c r="CC7" s="144"/>
      <c r="CD7" s="144"/>
      <c r="CE7" s="144"/>
      <c r="CF7" s="144"/>
      <c r="CG7" s="144"/>
      <c r="CH7" s="144"/>
      <c r="CI7" s="144"/>
      <c r="CJ7" s="144"/>
      <c r="CK7" s="144"/>
      <c r="CL7" s="144"/>
      <c r="CM7" s="144"/>
      <c r="CN7" s="144"/>
      <c r="CO7" s="144"/>
      <c r="CP7" s="144"/>
      <c r="CQ7" s="144"/>
      <c r="CR7" s="144"/>
      <c r="CS7" s="144"/>
      <c r="CT7" s="144"/>
      <c r="CU7" s="144"/>
      <c r="CV7" s="144"/>
      <c r="CW7" s="144"/>
      <c r="CX7" s="144"/>
      <c r="CY7" s="144"/>
      <c r="CZ7" s="144"/>
      <c r="DA7" s="144"/>
      <c r="DB7" s="144"/>
      <c r="DC7" s="144"/>
      <c r="DD7" s="144"/>
      <c r="DE7" s="144"/>
      <c r="DF7" s="144"/>
      <c r="DG7" s="144"/>
      <c r="DH7" s="144"/>
      <c r="DI7" s="141"/>
      <c r="DJ7" s="144"/>
      <c r="DK7" s="144"/>
      <c r="DL7" s="144"/>
      <c r="DM7" s="144"/>
      <c r="DN7" s="144"/>
      <c r="DO7" s="144"/>
      <c r="DP7" s="144"/>
      <c r="DQ7" s="144"/>
      <c r="DR7" s="144"/>
      <c r="DS7" s="144"/>
      <c r="DT7" s="144"/>
      <c r="DU7" s="144"/>
      <c r="DV7" s="144"/>
      <c r="DW7" s="144"/>
      <c r="DX7" s="144"/>
      <c r="DY7" s="144"/>
      <c r="DZ7" s="144"/>
      <c r="EA7" s="144"/>
      <c r="EB7" s="144"/>
      <c r="EC7" s="144"/>
      <c r="ED7" s="144"/>
      <c r="EE7" s="144"/>
      <c r="EF7" s="144"/>
      <c r="EG7" s="144"/>
      <c r="EH7" s="144"/>
      <c r="EI7" s="144"/>
      <c r="EJ7" s="144"/>
      <c r="EK7" s="144"/>
      <c r="EL7" s="144"/>
      <c r="EM7" s="144"/>
      <c r="EN7" s="144"/>
      <c r="EO7" s="144"/>
      <c r="EP7" s="144"/>
      <c r="EQ7" s="144"/>
      <c r="ER7" s="144"/>
      <c r="ES7" s="144"/>
      <c r="ET7" s="144"/>
      <c r="EU7" s="144"/>
      <c r="EV7" s="144"/>
      <c r="EW7" s="144"/>
      <c r="EX7" s="144"/>
      <c r="EY7" s="144"/>
      <c r="EZ7" s="144"/>
      <c r="FA7" s="144"/>
      <c r="FB7" s="144"/>
      <c r="FC7" s="144"/>
      <c r="FD7" s="144"/>
      <c r="FE7" s="144"/>
      <c r="FF7" s="144"/>
      <c r="FG7" s="144"/>
      <c r="FH7" s="144"/>
      <c r="FI7" s="144"/>
      <c r="FJ7" s="137"/>
      <c r="FK7" s="141"/>
      <c r="FL7" s="144"/>
      <c r="FM7" s="144"/>
      <c r="FN7" s="144"/>
      <c r="FO7" s="144"/>
      <c r="FP7" s="144"/>
      <c r="FQ7" s="144"/>
      <c r="FR7" s="144"/>
      <c r="FS7" s="144"/>
      <c r="FT7" s="144"/>
      <c r="FU7" s="144"/>
      <c r="FV7" s="144"/>
      <c r="FW7" s="144"/>
      <c r="FX7" s="144"/>
      <c r="FY7" s="144"/>
      <c r="FZ7" s="144"/>
      <c r="GA7" s="144"/>
      <c r="GB7" s="144"/>
      <c r="GC7" s="144"/>
      <c r="GD7" s="144"/>
      <c r="GE7" s="144"/>
      <c r="GF7" s="144"/>
      <c r="GG7" s="144"/>
      <c r="GH7" s="144"/>
      <c r="GI7" s="144"/>
      <c r="GJ7" s="144"/>
      <c r="GK7" s="144"/>
      <c r="GL7" s="144"/>
      <c r="GM7" s="144"/>
      <c r="GN7" s="144"/>
      <c r="GO7" s="144"/>
      <c r="GP7" s="144"/>
      <c r="GQ7" s="144"/>
      <c r="GR7" s="144"/>
      <c r="GS7" s="144"/>
      <c r="GT7" s="144"/>
      <c r="GU7" s="144"/>
      <c r="GV7" s="144"/>
      <c r="GW7" s="144"/>
      <c r="GX7" s="144"/>
      <c r="GY7" s="144"/>
      <c r="GZ7" s="144"/>
      <c r="HA7" s="144"/>
      <c r="HB7" s="144"/>
      <c r="HC7" s="144"/>
      <c r="HD7" s="144"/>
      <c r="HE7" s="144"/>
      <c r="HF7" s="144"/>
      <c r="HG7" s="144"/>
      <c r="HH7" s="144"/>
      <c r="HI7" s="144"/>
      <c r="HJ7" s="144"/>
      <c r="HK7" s="144"/>
      <c r="HL7" s="7"/>
    </row>
    <row r="8" spans="1:220">
      <c r="B8" s="255" t="s">
        <v>262</v>
      </c>
      <c r="C8" s="255"/>
      <c r="D8" s="255"/>
      <c r="E8" s="255"/>
      <c r="F8" s="255"/>
      <c r="G8" s="255"/>
      <c r="H8" s="255"/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55"/>
      <c r="AB8" s="256" t="s">
        <v>261</v>
      </c>
      <c r="AC8" s="256"/>
      <c r="AD8" s="256"/>
      <c r="AE8" s="256"/>
      <c r="AF8" s="256"/>
      <c r="AG8" s="256"/>
      <c r="AH8" s="256"/>
      <c r="AI8" s="256"/>
      <c r="AJ8" s="257" t="s">
        <v>260</v>
      </c>
      <c r="AK8" s="257"/>
      <c r="AL8" s="257"/>
      <c r="AM8" s="257"/>
      <c r="AN8" s="257"/>
      <c r="AO8" s="257"/>
      <c r="AP8" s="257"/>
      <c r="AQ8" s="257"/>
      <c r="AR8" s="257"/>
      <c r="AS8" s="257"/>
      <c r="AT8" s="257"/>
      <c r="AU8" s="257"/>
      <c r="AV8" s="257"/>
      <c r="AW8" s="257"/>
      <c r="AX8" s="257"/>
      <c r="AY8" s="257"/>
      <c r="AZ8" s="257"/>
      <c r="BA8" s="257"/>
      <c r="BB8" s="257"/>
      <c r="BC8" s="257"/>
      <c r="BD8" s="257"/>
      <c r="BE8" s="258"/>
      <c r="BG8" s="141"/>
      <c r="BH8" s="144"/>
      <c r="BI8" s="144"/>
      <c r="BJ8" s="144"/>
      <c r="BK8" s="144"/>
      <c r="BL8" s="144"/>
      <c r="BM8" s="144"/>
      <c r="BN8" s="144"/>
      <c r="BO8" s="144"/>
      <c r="BP8" s="144"/>
      <c r="BQ8" s="144"/>
      <c r="BR8" s="144"/>
      <c r="BS8" s="144"/>
      <c r="BT8" s="144"/>
      <c r="BU8" s="144"/>
      <c r="BV8" s="144"/>
      <c r="BW8" s="144"/>
      <c r="BX8" s="144"/>
      <c r="BY8" s="144"/>
      <c r="BZ8" s="144"/>
      <c r="CA8" s="144"/>
      <c r="CB8" s="144"/>
      <c r="CC8" s="144"/>
      <c r="CD8" s="144"/>
      <c r="CE8" s="144"/>
      <c r="CF8" s="144"/>
      <c r="CG8" s="144"/>
      <c r="CH8" s="144"/>
      <c r="CI8" s="144"/>
      <c r="CJ8" s="144"/>
      <c r="CK8" s="144"/>
      <c r="CL8" s="144"/>
      <c r="CM8" s="144"/>
      <c r="CN8" s="144"/>
      <c r="CO8" s="144"/>
      <c r="CP8" s="144"/>
      <c r="CQ8" s="144"/>
      <c r="CR8" s="144"/>
      <c r="CS8" s="144"/>
      <c r="CT8" s="144"/>
      <c r="CU8" s="144"/>
      <c r="CV8" s="144"/>
      <c r="CW8" s="144"/>
      <c r="CX8" s="144"/>
      <c r="CY8" s="144"/>
      <c r="CZ8" s="144"/>
      <c r="DA8" s="144"/>
      <c r="DB8" s="144"/>
      <c r="DC8" s="144"/>
      <c r="DD8" s="144"/>
      <c r="DE8" s="144"/>
      <c r="DF8" s="144"/>
      <c r="DG8" s="144"/>
      <c r="DH8" s="144"/>
      <c r="DI8" s="141"/>
      <c r="DJ8" s="144"/>
      <c r="DK8" s="144"/>
      <c r="DL8" s="144"/>
      <c r="DM8" s="144"/>
      <c r="DN8" s="144"/>
      <c r="DO8" s="144"/>
      <c r="DP8" s="144"/>
      <c r="DQ8" s="144"/>
      <c r="DR8" s="144"/>
      <c r="DS8" s="144"/>
      <c r="DT8" s="144"/>
      <c r="DU8" s="144"/>
      <c r="DV8" s="144"/>
      <c r="DW8" s="144"/>
      <c r="DX8" s="144"/>
      <c r="DY8" s="144"/>
      <c r="DZ8" s="144"/>
      <c r="EA8" s="144"/>
      <c r="EB8" s="144"/>
      <c r="EC8" s="144"/>
      <c r="ED8" s="144"/>
      <c r="EE8" s="144"/>
      <c r="EF8" s="144"/>
      <c r="EG8" s="144"/>
      <c r="EH8" s="144"/>
      <c r="EI8" s="144"/>
      <c r="EJ8" s="144"/>
      <c r="EK8" s="144"/>
      <c r="EL8" s="144"/>
      <c r="EM8" s="144"/>
      <c r="EN8" s="144"/>
      <c r="EO8" s="144"/>
      <c r="EP8" s="144"/>
      <c r="EQ8" s="144"/>
      <c r="ER8" s="144"/>
      <c r="ES8" s="144"/>
      <c r="ET8" s="144"/>
      <c r="EU8" s="144"/>
      <c r="EV8" s="144"/>
      <c r="EW8" s="144"/>
      <c r="EX8" s="144"/>
      <c r="EY8" s="144"/>
      <c r="EZ8" s="144"/>
      <c r="FA8" s="144"/>
      <c r="FB8" s="144"/>
      <c r="FC8" s="144"/>
      <c r="FD8" s="144"/>
      <c r="FE8" s="144"/>
      <c r="FF8" s="144"/>
      <c r="FG8" s="144"/>
      <c r="FH8" s="144"/>
      <c r="FI8" s="144"/>
      <c r="FJ8" s="137"/>
      <c r="FK8" s="141"/>
      <c r="FL8" s="144"/>
      <c r="FM8" s="144"/>
      <c r="FN8" s="144"/>
      <c r="FO8" s="144"/>
      <c r="FP8" s="144"/>
      <c r="FQ8" s="144"/>
      <c r="FR8" s="144"/>
      <c r="FS8" s="144"/>
      <c r="FT8" s="144"/>
      <c r="FU8" s="144"/>
      <c r="FV8" s="144"/>
      <c r="FW8" s="144"/>
      <c r="FX8" s="144"/>
      <c r="FY8" s="144"/>
      <c r="FZ8" s="144"/>
      <c r="GA8" s="144"/>
      <c r="GB8" s="144"/>
      <c r="GC8" s="144"/>
      <c r="GD8" s="144"/>
      <c r="GE8" s="144"/>
      <c r="GF8" s="144"/>
      <c r="GG8" s="144"/>
      <c r="GH8" s="144"/>
      <c r="GI8" s="144"/>
      <c r="GJ8" s="144"/>
      <c r="GK8" s="144"/>
      <c r="GL8" s="144"/>
      <c r="GM8" s="144"/>
      <c r="GN8" s="144"/>
      <c r="GO8" s="144"/>
      <c r="GP8" s="144"/>
      <c r="GQ8" s="144"/>
      <c r="GR8" s="144"/>
      <c r="GS8" s="144"/>
      <c r="GT8" s="144"/>
      <c r="GU8" s="144"/>
      <c r="GV8" s="144"/>
      <c r="GW8" s="144"/>
      <c r="GX8" s="144"/>
      <c r="GY8" s="144"/>
      <c r="GZ8" s="144"/>
      <c r="HA8" s="144"/>
      <c r="HB8" s="144"/>
      <c r="HC8" s="144"/>
      <c r="HD8" s="144"/>
      <c r="HE8" s="144"/>
      <c r="HF8" s="144"/>
      <c r="HG8" s="144"/>
      <c r="HH8" s="144"/>
      <c r="HI8" s="144"/>
      <c r="HJ8" s="144"/>
      <c r="HK8" s="144"/>
      <c r="HL8" s="7"/>
    </row>
    <row r="9" spans="1:220" s="7" customFormat="1" ht="59.25" customHeight="1">
      <c r="A9" s="34" t="s">
        <v>31</v>
      </c>
      <c r="B9" s="250" t="s">
        <v>0</v>
      </c>
      <c r="C9" s="250" t="s">
        <v>194</v>
      </c>
      <c r="D9" s="250" t="s">
        <v>195</v>
      </c>
      <c r="E9" s="250" t="s">
        <v>161</v>
      </c>
      <c r="F9" s="250" t="s">
        <v>196</v>
      </c>
      <c r="G9" s="250" t="s">
        <v>197</v>
      </c>
      <c r="H9" s="250" t="s">
        <v>198</v>
      </c>
      <c r="I9" s="250" t="s">
        <v>10</v>
      </c>
      <c r="J9" s="250" t="s">
        <v>200</v>
      </c>
      <c r="K9" s="250" t="s">
        <v>201</v>
      </c>
      <c r="L9" s="250" t="s">
        <v>202</v>
      </c>
      <c r="M9" s="250" t="s">
        <v>203</v>
      </c>
      <c r="N9" s="250" t="s">
        <v>205</v>
      </c>
      <c r="O9" s="250" t="s">
        <v>206</v>
      </c>
      <c r="P9" s="250" t="s">
        <v>255</v>
      </c>
      <c r="Q9" s="250" t="s">
        <v>256</v>
      </c>
      <c r="R9" s="250" t="s">
        <v>209</v>
      </c>
      <c r="S9" s="250" t="s">
        <v>210</v>
      </c>
      <c r="T9" s="250" t="s">
        <v>211</v>
      </c>
      <c r="U9" s="250" t="s">
        <v>212</v>
      </c>
      <c r="V9" s="250" t="s">
        <v>213</v>
      </c>
      <c r="W9" s="250" t="s">
        <v>214</v>
      </c>
      <c r="X9" s="250" t="s">
        <v>13</v>
      </c>
      <c r="Y9" s="250" t="s">
        <v>20</v>
      </c>
      <c r="Z9" s="250" t="s">
        <v>21</v>
      </c>
      <c r="AA9" s="250" t="s">
        <v>133</v>
      </c>
      <c r="AB9" s="251" t="s">
        <v>12</v>
      </c>
      <c r="AC9" s="252"/>
      <c r="AD9" s="252"/>
      <c r="AE9" s="252"/>
      <c r="AF9" s="252"/>
      <c r="AG9" s="252"/>
      <c r="AH9" s="252"/>
      <c r="AI9" s="252"/>
      <c r="AJ9" s="253"/>
      <c r="AK9" s="249" t="s">
        <v>9</v>
      </c>
      <c r="AL9" s="249" t="s">
        <v>4</v>
      </c>
      <c r="AM9" s="249" t="s">
        <v>6</v>
      </c>
      <c r="AN9" s="249" t="s">
        <v>5</v>
      </c>
      <c r="AO9" s="249" t="s">
        <v>7</v>
      </c>
      <c r="AP9" s="132" t="s">
        <v>99</v>
      </c>
      <c r="AQ9" s="15" t="s">
        <v>1</v>
      </c>
      <c r="AR9" s="15" t="s">
        <v>2</v>
      </c>
      <c r="AS9" s="15" t="s">
        <v>3</v>
      </c>
      <c r="AT9" s="132" t="s">
        <v>105</v>
      </c>
      <c r="AU9" s="15" t="s">
        <v>1</v>
      </c>
      <c r="AV9" s="15" t="s">
        <v>2</v>
      </c>
      <c r="AW9" s="15" t="s">
        <v>3</v>
      </c>
      <c r="AX9" s="132" t="s">
        <v>111</v>
      </c>
      <c r="AY9" s="15" t="s">
        <v>1</v>
      </c>
      <c r="AZ9" s="15" t="s">
        <v>2</v>
      </c>
      <c r="BA9" s="15" t="s">
        <v>3</v>
      </c>
      <c r="BB9" s="132" t="s">
        <v>118</v>
      </c>
      <c r="BC9" s="15" t="s">
        <v>1</v>
      </c>
      <c r="BD9" s="15" t="s">
        <v>2</v>
      </c>
      <c r="BE9" s="15" t="s">
        <v>3</v>
      </c>
      <c r="BG9" s="141"/>
      <c r="BH9" s="144"/>
      <c r="BI9" s="144"/>
      <c r="BJ9" s="144"/>
      <c r="BK9" s="144"/>
      <c r="BL9" s="144"/>
      <c r="BM9" s="144"/>
      <c r="BN9" s="144"/>
      <c r="BO9" s="144"/>
      <c r="BP9" s="144"/>
      <c r="BQ9" s="144"/>
      <c r="BR9" s="144"/>
      <c r="BS9" s="144"/>
      <c r="BT9" s="144"/>
      <c r="BU9" s="144"/>
      <c r="BV9" s="144"/>
      <c r="BW9" s="144"/>
      <c r="BX9" s="144"/>
      <c r="BY9" s="144"/>
      <c r="BZ9" s="144"/>
      <c r="CA9" s="144"/>
      <c r="CB9" s="144"/>
      <c r="CC9" s="144"/>
      <c r="CD9" s="144"/>
      <c r="CE9" s="144"/>
      <c r="CF9" s="144"/>
      <c r="CG9" s="144"/>
      <c r="CH9" s="144"/>
      <c r="CI9" s="144"/>
      <c r="CJ9" s="144"/>
      <c r="CK9" s="144"/>
      <c r="CL9" s="144"/>
      <c r="CM9" s="144"/>
      <c r="CN9" s="144"/>
      <c r="CO9" s="144"/>
      <c r="CP9" s="144"/>
      <c r="CQ9" s="144"/>
      <c r="CR9" s="144"/>
      <c r="CS9" s="144"/>
      <c r="CT9" s="144"/>
      <c r="CU9" s="144"/>
      <c r="CV9" s="144"/>
      <c r="CW9" s="144"/>
      <c r="CX9" s="144"/>
      <c r="CY9" s="144"/>
      <c r="CZ9" s="144"/>
      <c r="DA9" s="144"/>
      <c r="DB9" s="144"/>
      <c r="DC9" s="144"/>
      <c r="DD9" s="144"/>
      <c r="DE9" s="144"/>
      <c r="DF9" s="144"/>
      <c r="DG9" s="144"/>
      <c r="DH9" s="144"/>
      <c r="DI9" s="141"/>
      <c r="DJ9" s="144"/>
      <c r="DK9" s="144"/>
      <c r="DL9" s="144"/>
      <c r="DM9" s="144"/>
      <c r="DN9" s="144"/>
      <c r="DO9" s="144"/>
      <c r="DP9" s="144"/>
      <c r="DQ9" s="144"/>
      <c r="DR9" s="144"/>
      <c r="DS9" s="144"/>
      <c r="DT9" s="144"/>
      <c r="DU9" s="144"/>
      <c r="DV9" s="144"/>
      <c r="DW9" s="144"/>
      <c r="DX9" s="144"/>
      <c r="DY9" s="144"/>
      <c r="DZ9" s="144"/>
      <c r="EA9" s="144"/>
      <c r="EB9" s="144"/>
      <c r="EC9" s="144"/>
      <c r="ED9" s="144"/>
      <c r="EE9" s="144"/>
      <c r="EF9" s="144"/>
      <c r="EG9" s="144"/>
      <c r="EH9" s="144"/>
      <c r="EI9" s="144"/>
      <c r="EJ9" s="144"/>
      <c r="EK9" s="144"/>
      <c r="EL9" s="144"/>
      <c r="EM9" s="144"/>
      <c r="EN9" s="144"/>
      <c r="EO9" s="144"/>
      <c r="EP9" s="144"/>
      <c r="EQ9" s="144"/>
      <c r="ER9" s="144"/>
      <c r="ES9" s="144"/>
      <c r="ET9" s="144"/>
      <c r="EU9" s="144"/>
      <c r="EV9" s="144"/>
      <c r="EW9" s="144"/>
      <c r="EX9" s="144"/>
      <c r="EY9" s="144"/>
      <c r="EZ9" s="144"/>
      <c r="FA9" s="144"/>
      <c r="FB9" s="144"/>
      <c r="FC9" s="144"/>
      <c r="FD9" s="144"/>
      <c r="FE9" s="144"/>
      <c r="FF9" s="144"/>
      <c r="FG9" s="144"/>
      <c r="FH9" s="144"/>
      <c r="FI9" s="144"/>
      <c r="FJ9" s="137"/>
      <c r="FK9" s="141"/>
      <c r="FL9" s="144"/>
      <c r="FM9" s="144"/>
      <c r="FN9" s="144"/>
      <c r="FO9" s="144"/>
      <c r="FP9" s="144"/>
      <c r="FQ9" s="144"/>
      <c r="FR9" s="144"/>
      <c r="FS9" s="144"/>
      <c r="FT9" s="144"/>
      <c r="FU9" s="144"/>
      <c r="FV9" s="144"/>
      <c r="FW9" s="144"/>
      <c r="FX9" s="144"/>
      <c r="FY9" s="144"/>
      <c r="FZ9" s="144"/>
      <c r="GA9" s="144"/>
      <c r="GB9" s="144"/>
      <c r="GC9" s="144"/>
      <c r="GD9" s="144"/>
      <c r="GE9" s="144"/>
      <c r="GF9" s="144"/>
      <c r="GG9" s="144"/>
      <c r="GH9" s="144"/>
      <c r="GI9" s="144"/>
      <c r="GJ9" s="144"/>
      <c r="GK9" s="144"/>
      <c r="GL9" s="144"/>
      <c r="GM9" s="144"/>
      <c r="GN9" s="144"/>
      <c r="GO9" s="144"/>
      <c r="GP9" s="144"/>
      <c r="GQ9" s="144"/>
      <c r="GR9" s="144"/>
      <c r="GS9" s="144"/>
      <c r="GT9" s="144"/>
      <c r="GU9" s="144"/>
      <c r="GV9" s="144"/>
      <c r="GW9" s="144"/>
      <c r="GX9" s="144"/>
      <c r="GY9" s="144"/>
      <c r="GZ9" s="144"/>
      <c r="HA9" s="144"/>
      <c r="HB9" s="144"/>
      <c r="HC9" s="144"/>
      <c r="HD9" s="144"/>
      <c r="HE9" s="144"/>
      <c r="HF9" s="144"/>
      <c r="HG9" s="144"/>
      <c r="HH9" s="144"/>
      <c r="HI9" s="144"/>
      <c r="HJ9" s="144"/>
      <c r="HK9" s="144"/>
    </row>
    <row r="10" spans="1:220" s="7" customFormat="1" ht="149.25" customHeight="1" thickBot="1">
      <c r="A10" s="34"/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242"/>
      <c r="W10" s="242"/>
      <c r="X10" s="242"/>
      <c r="Y10" s="242"/>
      <c r="Z10" s="242"/>
      <c r="AA10" s="242"/>
      <c r="AB10" s="183" t="s">
        <v>172</v>
      </c>
      <c r="AC10" s="183" t="s">
        <v>173</v>
      </c>
      <c r="AD10" s="183" t="s">
        <v>174</v>
      </c>
      <c r="AE10" s="183" t="s">
        <v>175</v>
      </c>
      <c r="AF10" s="183" t="s">
        <v>176</v>
      </c>
      <c r="AG10" s="183" t="s">
        <v>177</v>
      </c>
      <c r="AH10" s="183" t="s">
        <v>178</v>
      </c>
      <c r="AI10" s="183" t="s">
        <v>179</v>
      </c>
      <c r="AJ10" s="184" t="s">
        <v>181</v>
      </c>
      <c r="AK10" s="233"/>
      <c r="AL10" s="233"/>
      <c r="AM10" s="233"/>
      <c r="AN10" s="233"/>
      <c r="AO10" s="233"/>
      <c r="AP10" s="132"/>
      <c r="AQ10" s="15"/>
      <c r="AR10" s="15"/>
      <c r="AS10" s="15"/>
      <c r="AT10" s="132"/>
      <c r="AU10" s="15"/>
      <c r="AV10" s="15"/>
      <c r="AW10" s="15"/>
      <c r="AX10" s="132"/>
      <c r="AY10" s="15"/>
      <c r="AZ10" s="15"/>
      <c r="BA10" s="15"/>
      <c r="BB10" s="132"/>
      <c r="BC10" s="15"/>
      <c r="BD10" s="15"/>
      <c r="BE10" s="15"/>
      <c r="BG10" s="141"/>
      <c r="BH10" s="144"/>
      <c r="BI10" s="144"/>
      <c r="BJ10" s="144"/>
      <c r="BK10" s="144"/>
      <c r="BL10" s="144"/>
      <c r="BM10" s="144"/>
      <c r="BN10" s="144"/>
      <c r="BO10" s="144"/>
      <c r="BP10" s="144"/>
      <c r="BQ10" s="144"/>
      <c r="BR10" s="144"/>
      <c r="BS10" s="144"/>
      <c r="BT10" s="144"/>
      <c r="BU10" s="144"/>
      <c r="BV10" s="144"/>
      <c r="BW10" s="144"/>
      <c r="BX10" s="144"/>
      <c r="BY10" s="144"/>
      <c r="BZ10" s="144"/>
      <c r="CA10" s="144"/>
      <c r="CB10" s="144"/>
      <c r="CC10" s="144"/>
      <c r="CD10" s="144"/>
      <c r="CE10" s="144"/>
      <c r="CF10" s="144"/>
      <c r="CG10" s="144"/>
      <c r="CH10" s="144"/>
      <c r="CI10" s="144"/>
      <c r="CJ10" s="144"/>
      <c r="CK10" s="144"/>
      <c r="CL10" s="144"/>
      <c r="CM10" s="144"/>
      <c r="CN10" s="144"/>
      <c r="CO10" s="144"/>
      <c r="CP10" s="144"/>
      <c r="CQ10" s="144"/>
      <c r="CR10" s="144"/>
      <c r="CS10" s="144"/>
      <c r="CT10" s="144"/>
      <c r="CU10" s="144"/>
      <c r="CV10" s="144"/>
      <c r="CW10" s="144"/>
      <c r="CX10" s="144"/>
      <c r="CY10" s="144"/>
      <c r="CZ10" s="144"/>
      <c r="DA10" s="144"/>
      <c r="DB10" s="144"/>
      <c r="DC10" s="144"/>
      <c r="DD10" s="144"/>
      <c r="DE10" s="144"/>
      <c r="DF10" s="144"/>
      <c r="DG10" s="144"/>
      <c r="DH10" s="144"/>
      <c r="DI10" s="141"/>
      <c r="DJ10" s="144"/>
      <c r="DK10" s="144"/>
      <c r="DL10" s="144"/>
      <c r="DM10" s="144"/>
      <c r="DN10" s="144"/>
      <c r="DO10" s="144"/>
      <c r="DP10" s="144"/>
      <c r="DQ10" s="144"/>
      <c r="DR10" s="144"/>
      <c r="DS10" s="144"/>
      <c r="DT10" s="144"/>
      <c r="DU10" s="144"/>
      <c r="DV10" s="144"/>
      <c r="DW10" s="144"/>
      <c r="DX10" s="144"/>
      <c r="DY10" s="144"/>
      <c r="DZ10" s="144"/>
      <c r="EA10" s="144"/>
      <c r="EB10" s="144"/>
      <c r="EC10" s="144"/>
      <c r="ED10" s="144"/>
      <c r="EE10" s="144"/>
      <c r="EF10" s="144"/>
      <c r="EG10" s="144"/>
      <c r="EH10" s="144"/>
      <c r="EI10" s="144"/>
      <c r="EJ10" s="144"/>
      <c r="EK10" s="144"/>
      <c r="EL10" s="144"/>
      <c r="EM10" s="144"/>
      <c r="EN10" s="144"/>
      <c r="EO10" s="144"/>
      <c r="EP10" s="144"/>
      <c r="EQ10" s="144"/>
      <c r="ER10" s="144"/>
      <c r="ES10" s="144"/>
      <c r="ET10" s="144"/>
      <c r="EU10" s="144"/>
      <c r="EV10" s="144"/>
      <c r="EW10" s="144"/>
      <c r="EX10" s="144"/>
      <c r="EY10" s="144"/>
      <c r="EZ10" s="144"/>
      <c r="FA10" s="144"/>
      <c r="FB10" s="144"/>
      <c r="FC10" s="144"/>
      <c r="FD10" s="144"/>
      <c r="FE10" s="144"/>
      <c r="FF10" s="144"/>
      <c r="FG10" s="144"/>
      <c r="FH10" s="144"/>
      <c r="FI10" s="144"/>
      <c r="FJ10" s="137"/>
      <c r="FK10" s="141"/>
      <c r="FL10" s="144"/>
      <c r="FM10" s="144"/>
      <c r="FN10" s="144"/>
      <c r="FO10" s="144"/>
      <c r="FP10" s="144"/>
      <c r="FQ10" s="144"/>
      <c r="FR10" s="144"/>
      <c r="FS10" s="144"/>
      <c r="FT10" s="144"/>
      <c r="FU10" s="144"/>
      <c r="FV10" s="144"/>
      <c r="FW10" s="144"/>
      <c r="FX10" s="144"/>
      <c r="FY10" s="144"/>
      <c r="FZ10" s="144"/>
      <c r="GA10" s="144"/>
      <c r="GB10" s="144"/>
      <c r="GC10" s="144"/>
      <c r="GD10" s="144"/>
      <c r="GE10" s="144"/>
      <c r="GF10" s="144"/>
      <c r="GG10" s="144"/>
      <c r="GH10" s="144"/>
      <c r="GI10" s="144"/>
      <c r="GJ10" s="144"/>
      <c r="GK10" s="144"/>
      <c r="GL10" s="144"/>
      <c r="GM10" s="144"/>
      <c r="GN10" s="144"/>
      <c r="GO10" s="144"/>
      <c r="GP10" s="144"/>
      <c r="GQ10" s="144"/>
      <c r="GR10" s="144"/>
      <c r="GS10" s="144"/>
      <c r="GT10" s="144"/>
      <c r="GU10" s="144"/>
      <c r="GV10" s="144"/>
      <c r="GW10" s="144"/>
      <c r="GX10" s="144"/>
      <c r="GY10" s="144"/>
      <c r="GZ10" s="144"/>
      <c r="HA10" s="144"/>
      <c r="HB10" s="144"/>
      <c r="HC10" s="144"/>
      <c r="HD10" s="144"/>
      <c r="HE10" s="144"/>
      <c r="HF10" s="144"/>
      <c r="HG10" s="144"/>
      <c r="HH10" s="144"/>
      <c r="HI10" s="144"/>
      <c r="HJ10" s="144"/>
      <c r="HK10" s="144"/>
    </row>
    <row r="11" spans="1:220" s="134" customFormat="1" ht="15" customHeight="1">
      <c r="A11" s="6">
        <v>0</v>
      </c>
      <c r="B11" s="6">
        <f>A11+1</f>
        <v>1</v>
      </c>
      <c r="C11" s="6">
        <f t="shared" ref="C11:BE11" si="6">B11+1</f>
        <v>2</v>
      </c>
      <c r="D11" s="6">
        <f t="shared" si="6"/>
        <v>3</v>
      </c>
      <c r="E11" s="6">
        <f t="shared" si="6"/>
        <v>4</v>
      </c>
      <c r="F11" s="6">
        <f t="shared" si="6"/>
        <v>5</v>
      </c>
      <c r="G11" s="6">
        <f t="shared" si="6"/>
        <v>6</v>
      </c>
      <c r="H11" s="6">
        <f t="shared" si="6"/>
        <v>7</v>
      </c>
      <c r="I11" s="6">
        <f t="shared" si="6"/>
        <v>8</v>
      </c>
      <c r="J11" s="6">
        <f t="shared" si="6"/>
        <v>9</v>
      </c>
      <c r="K11" s="6">
        <f t="shared" si="6"/>
        <v>10</v>
      </c>
      <c r="L11" s="6">
        <f t="shared" si="6"/>
        <v>11</v>
      </c>
      <c r="M11" s="6">
        <f t="shared" si="6"/>
        <v>12</v>
      </c>
      <c r="N11" s="6">
        <f t="shared" si="6"/>
        <v>13</v>
      </c>
      <c r="O11" s="6">
        <f t="shared" si="6"/>
        <v>14</v>
      </c>
      <c r="P11" s="6">
        <f t="shared" si="6"/>
        <v>15</v>
      </c>
      <c r="Q11" s="6">
        <f t="shared" si="6"/>
        <v>16</v>
      </c>
      <c r="R11" s="6">
        <f t="shared" si="6"/>
        <v>17</v>
      </c>
      <c r="S11" s="6">
        <f t="shared" si="6"/>
        <v>18</v>
      </c>
      <c r="T11" s="6">
        <f t="shared" si="6"/>
        <v>19</v>
      </c>
      <c r="U11" s="6">
        <f t="shared" si="6"/>
        <v>20</v>
      </c>
      <c r="V11" s="6">
        <f t="shared" si="6"/>
        <v>21</v>
      </c>
      <c r="W11" s="6">
        <f t="shared" si="6"/>
        <v>22</v>
      </c>
      <c r="X11" s="6">
        <f t="shared" si="6"/>
        <v>23</v>
      </c>
      <c r="Y11" s="6">
        <f t="shared" si="6"/>
        <v>24</v>
      </c>
      <c r="Z11" s="6">
        <f t="shared" si="6"/>
        <v>25</v>
      </c>
      <c r="AA11" s="6">
        <f t="shared" si="6"/>
        <v>26</v>
      </c>
      <c r="AB11" s="6">
        <f t="shared" si="6"/>
        <v>27</v>
      </c>
      <c r="AC11" s="6">
        <f t="shared" si="6"/>
        <v>28</v>
      </c>
      <c r="AD11" s="6">
        <f t="shared" si="6"/>
        <v>29</v>
      </c>
      <c r="AE11" s="6">
        <f t="shared" si="6"/>
        <v>30</v>
      </c>
      <c r="AF11" s="6">
        <f t="shared" si="6"/>
        <v>31</v>
      </c>
      <c r="AG11" s="6">
        <f t="shared" si="6"/>
        <v>32</v>
      </c>
      <c r="AH11" s="6">
        <f t="shared" si="6"/>
        <v>33</v>
      </c>
      <c r="AI11" s="6">
        <f t="shared" si="6"/>
        <v>34</v>
      </c>
      <c r="AJ11" s="6">
        <f t="shared" si="6"/>
        <v>35</v>
      </c>
      <c r="AK11" s="6">
        <f t="shared" si="6"/>
        <v>36</v>
      </c>
      <c r="AL11" s="6">
        <f t="shared" si="6"/>
        <v>37</v>
      </c>
      <c r="AM11" s="6">
        <f t="shared" si="6"/>
        <v>38</v>
      </c>
      <c r="AN11" s="6">
        <f t="shared" si="6"/>
        <v>39</v>
      </c>
      <c r="AO11" s="6">
        <f t="shared" si="6"/>
        <v>40</v>
      </c>
      <c r="AP11" s="6">
        <f t="shared" si="6"/>
        <v>41</v>
      </c>
      <c r="AQ11" s="6">
        <f t="shared" si="6"/>
        <v>42</v>
      </c>
      <c r="AR11" s="6">
        <f t="shared" si="6"/>
        <v>43</v>
      </c>
      <c r="AS11" s="6">
        <f t="shared" si="6"/>
        <v>44</v>
      </c>
      <c r="AT11" s="6">
        <f t="shared" si="6"/>
        <v>45</v>
      </c>
      <c r="AU11" s="6">
        <f t="shared" si="6"/>
        <v>46</v>
      </c>
      <c r="AV11" s="6">
        <f t="shared" si="6"/>
        <v>47</v>
      </c>
      <c r="AW11" s="6">
        <f t="shared" si="6"/>
        <v>48</v>
      </c>
      <c r="AX11" s="6">
        <f t="shared" si="6"/>
        <v>49</v>
      </c>
      <c r="AY11" s="6">
        <f t="shared" si="6"/>
        <v>50</v>
      </c>
      <c r="AZ11" s="6">
        <f t="shared" si="6"/>
        <v>51</v>
      </c>
      <c r="BA11" s="6">
        <f t="shared" si="6"/>
        <v>52</v>
      </c>
      <c r="BB11" s="6">
        <f t="shared" si="6"/>
        <v>53</v>
      </c>
      <c r="BC11" s="6">
        <f t="shared" si="6"/>
        <v>54</v>
      </c>
      <c r="BD11" s="6">
        <f t="shared" si="6"/>
        <v>55</v>
      </c>
      <c r="BE11" s="6">
        <f t="shared" si="6"/>
        <v>56</v>
      </c>
      <c r="BF11" s="5"/>
      <c r="BG11" s="149"/>
      <c r="BH11" s="150">
        <v>1</v>
      </c>
      <c r="BI11" s="150">
        <v>2</v>
      </c>
      <c r="BJ11" s="150">
        <v>3</v>
      </c>
      <c r="BK11" s="150">
        <v>4</v>
      </c>
      <c r="BL11" s="150">
        <v>5</v>
      </c>
      <c r="BM11" s="150">
        <v>6</v>
      </c>
      <c r="BN11" s="150">
        <v>7</v>
      </c>
      <c r="BO11" s="150">
        <v>8</v>
      </c>
      <c r="BP11" s="150">
        <v>9</v>
      </c>
      <c r="BQ11" s="150">
        <v>10</v>
      </c>
      <c r="BR11" s="150">
        <v>11</v>
      </c>
      <c r="BS11" s="150">
        <v>12</v>
      </c>
      <c r="BT11" s="150">
        <v>13</v>
      </c>
      <c r="BU11" s="150">
        <v>14</v>
      </c>
      <c r="BV11" s="150">
        <v>15</v>
      </c>
      <c r="BW11" s="150">
        <v>16</v>
      </c>
      <c r="BX11" s="150">
        <v>17</v>
      </c>
      <c r="BY11" s="150">
        <v>18</v>
      </c>
      <c r="BZ11" s="150">
        <v>19</v>
      </c>
      <c r="CA11" s="150">
        <v>20</v>
      </c>
      <c r="CB11" s="150">
        <v>21</v>
      </c>
      <c r="CC11" s="150">
        <v>22</v>
      </c>
      <c r="CD11" s="150">
        <v>23</v>
      </c>
      <c r="CE11" s="150">
        <v>24</v>
      </c>
      <c r="CF11" s="150">
        <v>25</v>
      </c>
      <c r="CG11" s="150">
        <v>26</v>
      </c>
      <c r="CH11" s="150">
        <v>27</v>
      </c>
      <c r="CI11" s="150">
        <v>28</v>
      </c>
      <c r="CJ11" s="150">
        <v>29</v>
      </c>
      <c r="CK11" s="150">
        <v>30</v>
      </c>
      <c r="CL11" s="150">
        <v>31</v>
      </c>
      <c r="CM11" s="150">
        <v>32</v>
      </c>
      <c r="CN11" s="150">
        <v>33</v>
      </c>
      <c r="CO11" s="150">
        <v>34</v>
      </c>
      <c r="CP11" s="150">
        <v>35</v>
      </c>
      <c r="CQ11" s="150">
        <v>36</v>
      </c>
      <c r="CR11" s="150">
        <v>37</v>
      </c>
      <c r="CS11" s="150">
        <v>38</v>
      </c>
      <c r="CT11" s="150">
        <v>39</v>
      </c>
      <c r="CU11" s="150">
        <v>40</v>
      </c>
      <c r="CV11" s="150">
        <v>41</v>
      </c>
      <c r="CW11" s="150">
        <v>42</v>
      </c>
      <c r="CX11" s="150">
        <v>43</v>
      </c>
      <c r="CY11" s="150">
        <v>44</v>
      </c>
      <c r="CZ11" s="150">
        <v>45</v>
      </c>
      <c r="DA11" s="150">
        <v>46</v>
      </c>
      <c r="DB11" s="150">
        <v>47</v>
      </c>
      <c r="DC11" s="150">
        <v>48</v>
      </c>
      <c r="DD11" s="150">
        <v>49</v>
      </c>
      <c r="DE11" s="150">
        <v>50</v>
      </c>
      <c r="DF11" s="150">
        <v>51</v>
      </c>
      <c r="DG11" s="151">
        <v>52</v>
      </c>
      <c r="DH11" s="145"/>
      <c r="DI11" s="149"/>
      <c r="DJ11" s="150">
        <v>1</v>
      </c>
      <c r="DK11" s="150">
        <v>2</v>
      </c>
      <c r="DL11" s="150">
        <v>3</v>
      </c>
      <c r="DM11" s="150">
        <v>4</v>
      </c>
      <c r="DN11" s="150">
        <v>5</v>
      </c>
      <c r="DO11" s="150">
        <v>6</v>
      </c>
      <c r="DP11" s="150">
        <v>7</v>
      </c>
      <c r="DQ11" s="150">
        <v>8</v>
      </c>
      <c r="DR11" s="150">
        <v>9</v>
      </c>
      <c r="DS11" s="150">
        <v>10</v>
      </c>
      <c r="DT11" s="150">
        <v>11</v>
      </c>
      <c r="DU11" s="150">
        <v>12</v>
      </c>
      <c r="DV11" s="150">
        <v>13</v>
      </c>
      <c r="DW11" s="150">
        <v>14</v>
      </c>
      <c r="DX11" s="150">
        <v>15</v>
      </c>
      <c r="DY11" s="150">
        <v>16</v>
      </c>
      <c r="DZ11" s="150">
        <v>17</v>
      </c>
      <c r="EA11" s="150">
        <v>18</v>
      </c>
      <c r="EB11" s="150">
        <v>19</v>
      </c>
      <c r="EC11" s="150">
        <v>20</v>
      </c>
      <c r="ED11" s="150">
        <v>21</v>
      </c>
      <c r="EE11" s="150">
        <v>22</v>
      </c>
      <c r="EF11" s="150">
        <v>23</v>
      </c>
      <c r="EG11" s="150">
        <v>24</v>
      </c>
      <c r="EH11" s="150">
        <v>25</v>
      </c>
      <c r="EI11" s="150">
        <v>26</v>
      </c>
      <c r="EJ11" s="150">
        <v>27</v>
      </c>
      <c r="EK11" s="150">
        <v>28</v>
      </c>
      <c r="EL11" s="150">
        <v>29</v>
      </c>
      <c r="EM11" s="150">
        <v>30</v>
      </c>
      <c r="EN11" s="150">
        <v>31</v>
      </c>
      <c r="EO11" s="150">
        <v>32</v>
      </c>
      <c r="EP11" s="150">
        <v>33</v>
      </c>
      <c r="EQ11" s="150">
        <v>34</v>
      </c>
      <c r="ER11" s="150">
        <v>35</v>
      </c>
      <c r="ES11" s="150">
        <v>36</v>
      </c>
      <c r="ET11" s="150">
        <v>37</v>
      </c>
      <c r="EU11" s="150">
        <v>38</v>
      </c>
      <c r="EV11" s="150">
        <v>39</v>
      </c>
      <c r="EW11" s="150">
        <v>40</v>
      </c>
      <c r="EX11" s="150">
        <v>41</v>
      </c>
      <c r="EY11" s="150">
        <v>42</v>
      </c>
      <c r="EZ11" s="150">
        <v>43</v>
      </c>
      <c r="FA11" s="150">
        <v>44</v>
      </c>
      <c r="FB11" s="150">
        <v>45</v>
      </c>
      <c r="FC11" s="150">
        <v>46</v>
      </c>
      <c r="FD11" s="150">
        <v>47</v>
      </c>
      <c r="FE11" s="150">
        <v>48</v>
      </c>
      <c r="FF11" s="150">
        <v>49</v>
      </c>
      <c r="FG11" s="150">
        <v>50</v>
      </c>
      <c r="FH11" s="150">
        <v>51</v>
      </c>
      <c r="FI11" s="151">
        <v>52</v>
      </c>
      <c r="FJ11" s="146"/>
      <c r="FK11" s="149"/>
      <c r="FL11" s="150">
        <v>1</v>
      </c>
      <c r="FM11" s="150">
        <v>2</v>
      </c>
      <c r="FN11" s="150">
        <v>3</v>
      </c>
      <c r="FO11" s="150">
        <v>4</v>
      </c>
      <c r="FP11" s="150">
        <v>5</v>
      </c>
      <c r="FQ11" s="150">
        <v>6</v>
      </c>
      <c r="FR11" s="150">
        <v>7</v>
      </c>
      <c r="FS11" s="150">
        <v>8</v>
      </c>
      <c r="FT11" s="150">
        <v>9</v>
      </c>
      <c r="FU11" s="150">
        <v>10</v>
      </c>
      <c r="FV11" s="150">
        <v>11</v>
      </c>
      <c r="FW11" s="150">
        <v>12</v>
      </c>
      <c r="FX11" s="150">
        <v>13</v>
      </c>
      <c r="FY11" s="150">
        <v>14</v>
      </c>
      <c r="FZ11" s="150">
        <v>15</v>
      </c>
      <c r="GA11" s="150">
        <v>16</v>
      </c>
      <c r="GB11" s="150">
        <v>17</v>
      </c>
      <c r="GC11" s="150">
        <v>18</v>
      </c>
      <c r="GD11" s="150">
        <v>19</v>
      </c>
      <c r="GE11" s="150">
        <v>20</v>
      </c>
      <c r="GF11" s="150">
        <v>21</v>
      </c>
      <c r="GG11" s="150">
        <v>22</v>
      </c>
      <c r="GH11" s="150">
        <v>23</v>
      </c>
      <c r="GI11" s="150">
        <v>24</v>
      </c>
      <c r="GJ11" s="150">
        <v>25</v>
      </c>
      <c r="GK11" s="150">
        <v>26</v>
      </c>
      <c r="GL11" s="150">
        <v>27</v>
      </c>
      <c r="GM11" s="150">
        <v>28</v>
      </c>
      <c r="GN11" s="150">
        <v>29</v>
      </c>
      <c r="GO11" s="150">
        <v>30</v>
      </c>
      <c r="GP11" s="150">
        <v>31</v>
      </c>
      <c r="GQ11" s="150">
        <v>32</v>
      </c>
      <c r="GR11" s="150">
        <v>33</v>
      </c>
      <c r="GS11" s="150">
        <v>34</v>
      </c>
      <c r="GT11" s="150">
        <v>35</v>
      </c>
      <c r="GU11" s="150">
        <v>36</v>
      </c>
      <c r="GV11" s="150">
        <v>37</v>
      </c>
      <c r="GW11" s="150">
        <v>38</v>
      </c>
      <c r="GX11" s="150">
        <v>39</v>
      </c>
      <c r="GY11" s="150">
        <v>40</v>
      </c>
      <c r="GZ11" s="150">
        <v>41</v>
      </c>
      <c r="HA11" s="150">
        <v>42</v>
      </c>
      <c r="HB11" s="150">
        <v>43</v>
      </c>
      <c r="HC11" s="150">
        <v>44</v>
      </c>
      <c r="HD11" s="150">
        <v>45</v>
      </c>
      <c r="HE11" s="150">
        <v>46</v>
      </c>
      <c r="HF11" s="150">
        <v>47</v>
      </c>
      <c r="HG11" s="150">
        <v>48</v>
      </c>
      <c r="HH11" s="150">
        <v>49</v>
      </c>
      <c r="HI11" s="150">
        <v>50</v>
      </c>
      <c r="HJ11" s="150">
        <v>51</v>
      </c>
      <c r="HK11" s="151">
        <v>52</v>
      </c>
    </row>
    <row r="12" spans="1:220" s="5" customFormat="1" ht="18.75">
      <c r="A12" s="31"/>
      <c r="B12" s="21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19"/>
      <c r="S12" s="19"/>
      <c r="T12" s="19"/>
      <c r="U12" s="19"/>
      <c r="V12" s="20"/>
      <c r="W12" s="16"/>
      <c r="X12" s="19"/>
      <c r="Y12" s="21"/>
      <c r="Z12" s="21"/>
      <c r="AA12" s="21"/>
      <c r="AB12" s="22">
        <f t="shared" ref="AB12:AL12" si="7">SUBTOTAL(9,AB13:AB1048576)</f>
        <v>131.75</v>
      </c>
      <c r="AC12" s="22">
        <f t="shared" si="7"/>
        <v>131.75</v>
      </c>
      <c r="AD12" s="22">
        <f t="shared" si="7"/>
        <v>131.75</v>
      </c>
      <c r="AE12" s="22">
        <f t="shared" si="7"/>
        <v>131.75</v>
      </c>
      <c r="AF12" s="22">
        <f t="shared" si="7"/>
        <v>131.75</v>
      </c>
      <c r="AG12" s="22">
        <f t="shared" si="7"/>
        <v>131.75</v>
      </c>
      <c r="AH12" s="22">
        <f t="shared" si="7"/>
        <v>131.75</v>
      </c>
      <c r="AI12" s="22">
        <f t="shared" si="7"/>
        <v>131.75</v>
      </c>
      <c r="AJ12" s="22">
        <f t="shared" si="7"/>
        <v>1054</v>
      </c>
      <c r="AK12" s="22">
        <f t="shared" si="7"/>
        <v>550.70000000000005</v>
      </c>
      <c r="AL12" s="22">
        <f t="shared" si="7"/>
        <v>0</v>
      </c>
      <c r="AM12" s="23">
        <f>AK12/AJ12</f>
        <v>0.52248576850094886</v>
      </c>
      <c r="AN12" s="23">
        <f>AL12/AJ12</f>
        <v>0</v>
      </c>
      <c r="AO12" s="24">
        <f>AN12-AM12</f>
        <v>-0.52248576850094886</v>
      </c>
      <c r="AP12" s="24"/>
      <c r="AQ12" s="21">
        <f>MAX(AQ14:AQ1042)</f>
        <v>44565</v>
      </c>
      <c r="AR12" s="21"/>
      <c r="AS12" s="21" t="str">
        <f>IF(COUNTIF(AS14:AS1042,"")=0,MAX(AS14:AS1042),"")</f>
        <v/>
      </c>
      <c r="AT12" s="21"/>
      <c r="AU12" s="21">
        <f>MAX(AU14:AU1042)</f>
        <v>44377</v>
      </c>
      <c r="AV12" s="21"/>
      <c r="AW12" s="21" t="str">
        <f>IF(COUNTIF(AW14:AW1042,"")=0,MAX(AW14:AW1042),"")</f>
        <v/>
      </c>
      <c r="AX12" s="21"/>
      <c r="AY12" s="21">
        <f>MAX(AY14:AY1042)</f>
        <v>44438</v>
      </c>
      <c r="AZ12" s="21"/>
      <c r="BA12" s="21" t="str">
        <f>IF(COUNTIF(BA14:BA1042,"")=0,MAX(BA14:BA1042),"")</f>
        <v/>
      </c>
      <c r="BB12" s="21"/>
      <c r="BC12" s="21">
        <f>MAX(BC14:BC1042)</f>
        <v>44453</v>
      </c>
      <c r="BD12" s="21"/>
      <c r="BE12" s="21" t="str">
        <f>IF(COUNTIF(BE14:BE1042,"")=0,MAX(BE14:BE1042),"")</f>
        <v/>
      </c>
      <c r="BF12" s="25"/>
      <c r="BG12" s="152">
        <v>1</v>
      </c>
      <c r="BH12" s="135">
        <f t="shared" ref="BH12:CM12" si="8">SUBTOTAL(9,BH13:BH1048576)</f>
        <v>23.7</v>
      </c>
      <c r="BI12" s="135">
        <f t="shared" si="8"/>
        <v>23.7</v>
      </c>
      <c r="BJ12" s="135">
        <f t="shared" si="8"/>
        <v>23.7</v>
      </c>
      <c r="BK12" s="135">
        <f t="shared" si="8"/>
        <v>23.7</v>
      </c>
      <c r="BL12" s="135">
        <f t="shared" si="8"/>
        <v>550.70000000000005</v>
      </c>
      <c r="BM12" s="135">
        <f t="shared" si="8"/>
        <v>550.70000000000005</v>
      </c>
      <c r="BN12" s="135">
        <f t="shared" si="8"/>
        <v>550.70000000000005</v>
      </c>
      <c r="BO12" s="135">
        <f t="shared" si="8"/>
        <v>550.70000000000005</v>
      </c>
      <c r="BP12" s="135">
        <f t="shared" si="8"/>
        <v>550.70000000000005</v>
      </c>
      <c r="BQ12" s="135">
        <f t="shared" si="8"/>
        <v>550.70000000000005</v>
      </c>
      <c r="BR12" s="135">
        <f t="shared" si="8"/>
        <v>550.70000000000005</v>
      </c>
      <c r="BS12" s="135">
        <f t="shared" si="8"/>
        <v>550.70000000000005</v>
      </c>
      <c r="BT12" s="135">
        <f t="shared" si="8"/>
        <v>550.70000000000005</v>
      </c>
      <c r="BU12" s="135">
        <f t="shared" si="8"/>
        <v>935.15</v>
      </c>
      <c r="BV12" s="135">
        <f t="shared" si="8"/>
        <v>998.9</v>
      </c>
      <c r="BW12" s="135">
        <f t="shared" si="8"/>
        <v>1001.3000000000001</v>
      </c>
      <c r="BX12" s="135">
        <f t="shared" si="8"/>
        <v>1001.3000000000001</v>
      </c>
      <c r="BY12" s="135">
        <f t="shared" si="8"/>
        <v>1001.3000000000001</v>
      </c>
      <c r="BZ12" s="135">
        <f t="shared" si="8"/>
        <v>1050.05</v>
      </c>
      <c r="CA12" s="135">
        <f t="shared" si="8"/>
        <v>1050.05</v>
      </c>
      <c r="CB12" s="135">
        <f t="shared" si="8"/>
        <v>1050.05</v>
      </c>
      <c r="CC12" s="135">
        <f t="shared" si="8"/>
        <v>1050.05</v>
      </c>
      <c r="CD12" s="135">
        <f t="shared" si="8"/>
        <v>1050.8500000000001</v>
      </c>
      <c r="CE12" s="135">
        <f t="shared" si="8"/>
        <v>1050.8500000000001</v>
      </c>
      <c r="CF12" s="135">
        <f t="shared" si="8"/>
        <v>1050.8500000000001</v>
      </c>
      <c r="CG12" s="135">
        <f t="shared" si="8"/>
        <v>1050.8500000000001</v>
      </c>
      <c r="CH12" s="135">
        <f t="shared" si="8"/>
        <v>1051.6499999999999</v>
      </c>
      <c r="CI12" s="135">
        <f t="shared" si="8"/>
        <v>1051.6499999999999</v>
      </c>
      <c r="CJ12" s="135">
        <f t="shared" si="8"/>
        <v>1051.6499999999999</v>
      </c>
      <c r="CK12" s="135">
        <f t="shared" si="8"/>
        <v>1051.6499999999999</v>
      </c>
      <c r="CL12" s="135">
        <f t="shared" si="8"/>
        <v>1051.6499999999999</v>
      </c>
      <c r="CM12" s="135">
        <f t="shared" si="8"/>
        <v>1054</v>
      </c>
      <c r="CN12" s="135">
        <f t="shared" ref="CN12:DS12" si="9">SUBTOTAL(9,CN13:CN1048576)</f>
        <v>1054</v>
      </c>
      <c r="CO12" s="135">
        <f t="shared" si="9"/>
        <v>1054</v>
      </c>
      <c r="CP12" s="135">
        <f t="shared" si="9"/>
        <v>1054</v>
      </c>
      <c r="CQ12" s="135">
        <f t="shared" si="9"/>
        <v>1054</v>
      </c>
      <c r="CR12" s="135">
        <f t="shared" si="9"/>
        <v>1054</v>
      </c>
      <c r="CS12" s="135">
        <f t="shared" si="9"/>
        <v>1054</v>
      </c>
      <c r="CT12" s="135">
        <f t="shared" si="9"/>
        <v>1054</v>
      </c>
      <c r="CU12" s="135">
        <f t="shared" si="9"/>
        <v>1054</v>
      </c>
      <c r="CV12" s="135">
        <f t="shared" si="9"/>
        <v>1054</v>
      </c>
      <c r="CW12" s="135">
        <f t="shared" si="9"/>
        <v>1054</v>
      </c>
      <c r="CX12" s="135">
        <f t="shared" si="9"/>
        <v>1054</v>
      </c>
      <c r="CY12" s="135">
        <f t="shared" si="9"/>
        <v>1054</v>
      </c>
      <c r="CZ12" s="135">
        <f t="shared" si="9"/>
        <v>1054</v>
      </c>
      <c r="DA12" s="135">
        <f t="shared" si="9"/>
        <v>1054</v>
      </c>
      <c r="DB12" s="135">
        <f t="shared" si="9"/>
        <v>1054</v>
      </c>
      <c r="DC12" s="135">
        <f t="shared" si="9"/>
        <v>1054</v>
      </c>
      <c r="DD12" s="135">
        <f t="shared" si="9"/>
        <v>1054</v>
      </c>
      <c r="DE12" s="135">
        <f t="shared" si="9"/>
        <v>1054</v>
      </c>
      <c r="DF12" s="135">
        <f t="shared" si="9"/>
        <v>1054</v>
      </c>
      <c r="DG12" s="153">
        <f t="shared" si="9"/>
        <v>1054</v>
      </c>
      <c r="DH12" s="147"/>
      <c r="DI12" s="152">
        <v>1</v>
      </c>
      <c r="DJ12" s="135">
        <f t="shared" ref="DJ12:EO12" si="10">SUBTOTAL(9,DJ13:DJ1048576)</f>
        <v>23.7</v>
      </c>
      <c r="DK12" s="135">
        <f t="shared" si="10"/>
        <v>23.7</v>
      </c>
      <c r="DL12" s="135">
        <f t="shared" si="10"/>
        <v>23.7</v>
      </c>
      <c r="DM12" s="135">
        <f t="shared" si="10"/>
        <v>23.7</v>
      </c>
      <c r="DN12" s="135">
        <f t="shared" si="10"/>
        <v>23.7</v>
      </c>
      <c r="DO12" s="135">
        <f t="shared" si="10"/>
        <v>23.7</v>
      </c>
      <c r="DP12" s="135">
        <f t="shared" si="10"/>
        <v>603.4</v>
      </c>
      <c r="DQ12" s="135">
        <f t="shared" si="10"/>
        <v>603.4</v>
      </c>
      <c r="DR12" s="135">
        <f t="shared" si="10"/>
        <v>603.4</v>
      </c>
      <c r="DS12" s="135">
        <f t="shared" si="10"/>
        <v>603.4</v>
      </c>
      <c r="DT12" s="135">
        <f t="shared" si="10"/>
        <v>603.4</v>
      </c>
      <c r="DU12" s="135">
        <f t="shared" si="10"/>
        <v>603.4</v>
      </c>
      <c r="DV12" s="135">
        <f t="shared" si="10"/>
        <v>603.4</v>
      </c>
      <c r="DW12" s="135">
        <f t="shared" si="10"/>
        <v>987.85</v>
      </c>
      <c r="DX12" s="135">
        <f t="shared" si="10"/>
        <v>1051.5999999999999</v>
      </c>
      <c r="DY12" s="135">
        <f t="shared" si="10"/>
        <v>1054</v>
      </c>
      <c r="DZ12" s="135">
        <f t="shared" si="10"/>
        <v>1054</v>
      </c>
      <c r="EA12" s="135">
        <f t="shared" si="10"/>
        <v>1054</v>
      </c>
      <c r="EB12" s="135">
        <f t="shared" si="10"/>
        <v>1054</v>
      </c>
      <c r="EC12" s="135">
        <f t="shared" si="10"/>
        <v>1054</v>
      </c>
      <c r="ED12" s="135">
        <f t="shared" si="10"/>
        <v>1054</v>
      </c>
      <c r="EE12" s="135">
        <f t="shared" si="10"/>
        <v>1054</v>
      </c>
      <c r="EF12" s="135">
        <f t="shared" si="10"/>
        <v>1054</v>
      </c>
      <c r="EG12" s="135">
        <f t="shared" si="10"/>
        <v>1054</v>
      </c>
      <c r="EH12" s="135">
        <f t="shared" si="10"/>
        <v>1054</v>
      </c>
      <c r="EI12" s="135">
        <f t="shared" si="10"/>
        <v>1054</v>
      </c>
      <c r="EJ12" s="135">
        <f t="shared" si="10"/>
        <v>1054</v>
      </c>
      <c r="EK12" s="135">
        <f t="shared" si="10"/>
        <v>1054</v>
      </c>
      <c r="EL12" s="135">
        <f t="shared" si="10"/>
        <v>1054</v>
      </c>
      <c r="EM12" s="135">
        <f t="shared" si="10"/>
        <v>1054</v>
      </c>
      <c r="EN12" s="135">
        <f t="shared" si="10"/>
        <v>1054</v>
      </c>
      <c r="EO12" s="135">
        <f t="shared" si="10"/>
        <v>1054</v>
      </c>
      <c r="EP12" s="135">
        <f t="shared" ref="EP12:FU12" si="11">SUBTOTAL(9,EP13:EP1048576)</f>
        <v>1054</v>
      </c>
      <c r="EQ12" s="135">
        <f t="shared" si="11"/>
        <v>1054</v>
      </c>
      <c r="ER12" s="135">
        <f t="shared" si="11"/>
        <v>1054</v>
      </c>
      <c r="ES12" s="135">
        <f t="shared" si="11"/>
        <v>1054</v>
      </c>
      <c r="ET12" s="135">
        <f t="shared" si="11"/>
        <v>1054</v>
      </c>
      <c r="EU12" s="135">
        <f t="shared" si="11"/>
        <v>1054</v>
      </c>
      <c r="EV12" s="135">
        <f t="shared" si="11"/>
        <v>1054</v>
      </c>
      <c r="EW12" s="135">
        <f t="shared" si="11"/>
        <v>1054</v>
      </c>
      <c r="EX12" s="135">
        <f t="shared" si="11"/>
        <v>1054</v>
      </c>
      <c r="EY12" s="135">
        <f t="shared" si="11"/>
        <v>1054</v>
      </c>
      <c r="EZ12" s="135">
        <f t="shared" si="11"/>
        <v>1054</v>
      </c>
      <c r="FA12" s="135">
        <f t="shared" si="11"/>
        <v>1054</v>
      </c>
      <c r="FB12" s="135">
        <f t="shared" si="11"/>
        <v>1054</v>
      </c>
      <c r="FC12" s="135">
        <f t="shared" si="11"/>
        <v>1054</v>
      </c>
      <c r="FD12" s="135">
        <f t="shared" si="11"/>
        <v>1054</v>
      </c>
      <c r="FE12" s="135">
        <f t="shared" si="11"/>
        <v>1054</v>
      </c>
      <c r="FF12" s="135">
        <f t="shared" si="11"/>
        <v>1054</v>
      </c>
      <c r="FG12" s="135">
        <f t="shared" si="11"/>
        <v>1054</v>
      </c>
      <c r="FH12" s="135">
        <f t="shared" si="11"/>
        <v>1054</v>
      </c>
      <c r="FI12" s="153">
        <f t="shared" si="11"/>
        <v>1054</v>
      </c>
      <c r="FJ12" s="147"/>
      <c r="FK12" s="152">
        <v>1</v>
      </c>
      <c r="FL12" s="135">
        <f t="shared" ref="FL12:GQ12" si="12">SUBTOTAL(9,FL13:FL1048576)</f>
        <v>0</v>
      </c>
      <c r="FM12" s="135">
        <f t="shared" si="12"/>
        <v>0</v>
      </c>
      <c r="FN12" s="135">
        <f t="shared" si="12"/>
        <v>0</v>
      </c>
      <c r="FO12" s="135">
        <f t="shared" si="12"/>
        <v>0</v>
      </c>
      <c r="FP12" s="135">
        <f t="shared" si="12"/>
        <v>0</v>
      </c>
      <c r="FQ12" s="135">
        <f t="shared" si="12"/>
        <v>0</v>
      </c>
      <c r="FR12" s="135">
        <f t="shared" si="12"/>
        <v>0</v>
      </c>
      <c r="FS12" s="135">
        <f t="shared" si="12"/>
        <v>0</v>
      </c>
      <c r="FT12" s="135">
        <f t="shared" si="12"/>
        <v>0</v>
      </c>
      <c r="FU12" s="135">
        <f t="shared" si="12"/>
        <v>0</v>
      </c>
      <c r="FV12" s="135">
        <f t="shared" si="12"/>
        <v>0</v>
      </c>
      <c r="FW12" s="135">
        <f t="shared" si="12"/>
        <v>0</v>
      </c>
      <c r="FX12" s="135">
        <f t="shared" si="12"/>
        <v>0</v>
      </c>
      <c r="FY12" s="135">
        <f t="shared" si="12"/>
        <v>0</v>
      </c>
      <c r="FZ12" s="135">
        <f t="shared" si="12"/>
        <v>0</v>
      </c>
      <c r="GA12" s="135">
        <f t="shared" si="12"/>
        <v>0</v>
      </c>
      <c r="GB12" s="135">
        <f t="shared" si="12"/>
        <v>0</v>
      </c>
      <c r="GC12" s="135">
        <f t="shared" si="12"/>
        <v>0</v>
      </c>
      <c r="GD12" s="135">
        <f t="shared" si="12"/>
        <v>0</v>
      </c>
      <c r="GE12" s="135">
        <f t="shared" si="12"/>
        <v>0</v>
      </c>
      <c r="GF12" s="135">
        <f t="shared" si="12"/>
        <v>0</v>
      </c>
      <c r="GG12" s="135">
        <f t="shared" si="12"/>
        <v>0</v>
      </c>
      <c r="GH12" s="135">
        <f t="shared" si="12"/>
        <v>0</v>
      </c>
      <c r="GI12" s="135">
        <f t="shared" si="12"/>
        <v>0</v>
      </c>
      <c r="GJ12" s="135">
        <f t="shared" si="12"/>
        <v>0</v>
      </c>
      <c r="GK12" s="135">
        <f t="shared" si="12"/>
        <v>0</v>
      </c>
      <c r="GL12" s="135">
        <f t="shared" si="12"/>
        <v>0</v>
      </c>
      <c r="GM12" s="135">
        <f t="shared" si="12"/>
        <v>0</v>
      </c>
      <c r="GN12" s="135">
        <f t="shared" si="12"/>
        <v>0</v>
      </c>
      <c r="GO12" s="135">
        <f t="shared" si="12"/>
        <v>0</v>
      </c>
      <c r="GP12" s="135">
        <f t="shared" si="12"/>
        <v>0</v>
      </c>
      <c r="GQ12" s="135">
        <f t="shared" si="12"/>
        <v>0</v>
      </c>
      <c r="GR12" s="135">
        <f t="shared" ref="GR12:HW12" si="13">SUBTOTAL(9,GR13:GR1048576)</f>
        <v>0</v>
      </c>
      <c r="GS12" s="135">
        <f t="shared" si="13"/>
        <v>0</v>
      </c>
      <c r="GT12" s="135">
        <f t="shared" si="13"/>
        <v>0</v>
      </c>
      <c r="GU12" s="135">
        <f t="shared" si="13"/>
        <v>0</v>
      </c>
      <c r="GV12" s="135">
        <f t="shared" si="13"/>
        <v>0</v>
      </c>
      <c r="GW12" s="135">
        <f t="shared" si="13"/>
        <v>0</v>
      </c>
      <c r="GX12" s="135">
        <f t="shared" si="13"/>
        <v>0</v>
      </c>
      <c r="GY12" s="135">
        <f t="shared" si="13"/>
        <v>0</v>
      </c>
      <c r="GZ12" s="135">
        <f t="shared" si="13"/>
        <v>0</v>
      </c>
      <c r="HA12" s="135">
        <f t="shared" si="13"/>
        <v>0</v>
      </c>
      <c r="HB12" s="135">
        <f t="shared" si="13"/>
        <v>0</v>
      </c>
      <c r="HC12" s="135">
        <f t="shared" si="13"/>
        <v>0</v>
      </c>
      <c r="HD12" s="135">
        <f t="shared" si="13"/>
        <v>0</v>
      </c>
      <c r="HE12" s="135">
        <f t="shared" si="13"/>
        <v>0</v>
      </c>
      <c r="HF12" s="135">
        <f t="shared" si="13"/>
        <v>0</v>
      </c>
      <c r="HG12" s="135">
        <f t="shared" si="13"/>
        <v>0</v>
      </c>
      <c r="HH12" s="135">
        <f t="shared" si="13"/>
        <v>0</v>
      </c>
      <c r="HI12" s="135">
        <f t="shared" si="13"/>
        <v>0</v>
      </c>
      <c r="HJ12" s="135">
        <f t="shared" si="13"/>
        <v>0</v>
      </c>
      <c r="HK12" s="153">
        <f t="shared" si="13"/>
        <v>0</v>
      </c>
    </row>
    <row r="13" spans="1:220" s="5" customFormat="1" ht="37.5" customHeight="1">
      <c r="A13" s="35">
        <f>IF(W13="",LEN(V13)-LEN(TRIM(V13)),"")</f>
        <v>0</v>
      </c>
      <c r="B13" s="212" t="s">
        <v>81</v>
      </c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19"/>
      <c r="S13" s="19"/>
      <c r="T13" s="19"/>
      <c r="U13" s="19"/>
      <c r="V13" s="16"/>
      <c r="W13" s="16"/>
      <c r="X13" s="26"/>
      <c r="Y13" s="27"/>
      <c r="Z13" s="27"/>
      <c r="AA13" s="27"/>
      <c r="AB13" s="22">
        <f t="shared" ref="AB13:AI13" si="14">SUBTOTAL(9,AB14:AB26)</f>
        <v>131.75</v>
      </c>
      <c r="AC13" s="22">
        <f t="shared" si="14"/>
        <v>131.75</v>
      </c>
      <c r="AD13" s="22">
        <f t="shared" si="14"/>
        <v>131.75</v>
      </c>
      <c r="AE13" s="22">
        <f t="shared" si="14"/>
        <v>131.75</v>
      </c>
      <c r="AF13" s="22">
        <f t="shared" si="14"/>
        <v>131.75</v>
      </c>
      <c r="AG13" s="22">
        <f t="shared" si="14"/>
        <v>131.75</v>
      </c>
      <c r="AH13" s="22">
        <f t="shared" si="14"/>
        <v>131.75</v>
      </c>
      <c r="AI13" s="22">
        <f t="shared" si="14"/>
        <v>131.75</v>
      </c>
      <c r="AJ13" s="22">
        <f>SUBTOTAL(9,AJ14:AJ26)</f>
        <v>1054</v>
      </c>
      <c r="AK13" s="22">
        <f>SUBTOTAL(9,AK14:AK26)</f>
        <v>550.70000000000005</v>
      </c>
      <c r="AL13" s="22">
        <f>SUBTOTAL(9,AL14:AL26)</f>
        <v>0</v>
      </c>
      <c r="AM13" s="158">
        <f>AK13/AJ13</f>
        <v>0.52248576850094886</v>
      </c>
      <c r="AN13" s="158">
        <f>AL13/AJ13</f>
        <v>0</v>
      </c>
      <c r="AO13" s="159">
        <f>AN13-AM13</f>
        <v>-0.52248576850094886</v>
      </c>
      <c r="AP13" s="24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5"/>
      <c r="BG13" s="152">
        <v>2</v>
      </c>
      <c r="BH13" s="135">
        <f>SUBTOTAL(9,BH14:BH26)</f>
        <v>23.7</v>
      </c>
      <c r="BI13" s="135">
        <f t="shared" ref="BI13:DG13" si="15">SUBTOTAL(9,BI14:BI26)</f>
        <v>23.7</v>
      </c>
      <c r="BJ13" s="135">
        <f t="shared" si="15"/>
        <v>23.7</v>
      </c>
      <c r="BK13" s="135">
        <f t="shared" si="15"/>
        <v>23.7</v>
      </c>
      <c r="BL13" s="135">
        <f t="shared" si="15"/>
        <v>550.70000000000005</v>
      </c>
      <c r="BM13" s="135">
        <f t="shared" si="15"/>
        <v>550.70000000000005</v>
      </c>
      <c r="BN13" s="135">
        <f t="shared" si="15"/>
        <v>550.70000000000005</v>
      </c>
      <c r="BO13" s="135">
        <f t="shared" si="15"/>
        <v>550.70000000000005</v>
      </c>
      <c r="BP13" s="135">
        <f t="shared" si="15"/>
        <v>550.70000000000005</v>
      </c>
      <c r="BQ13" s="135">
        <f t="shared" si="15"/>
        <v>550.70000000000005</v>
      </c>
      <c r="BR13" s="135">
        <f t="shared" si="15"/>
        <v>550.70000000000005</v>
      </c>
      <c r="BS13" s="135">
        <f t="shared" si="15"/>
        <v>550.70000000000005</v>
      </c>
      <c r="BT13" s="135">
        <f t="shared" si="15"/>
        <v>550.70000000000005</v>
      </c>
      <c r="BU13" s="135">
        <f t="shared" si="15"/>
        <v>935.15</v>
      </c>
      <c r="BV13" s="135">
        <f t="shared" si="15"/>
        <v>998.9</v>
      </c>
      <c r="BW13" s="135">
        <f t="shared" si="15"/>
        <v>1001.3000000000001</v>
      </c>
      <c r="BX13" s="135">
        <f t="shared" si="15"/>
        <v>1001.3000000000001</v>
      </c>
      <c r="BY13" s="135">
        <f t="shared" si="15"/>
        <v>1001.3000000000001</v>
      </c>
      <c r="BZ13" s="135">
        <f t="shared" si="15"/>
        <v>1050.05</v>
      </c>
      <c r="CA13" s="135">
        <f t="shared" si="15"/>
        <v>1050.05</v>
      </c>
      <c r="CB13" s="135">
        <f t="shared" si="15"/>
        <v>1050.05</v>
      </c>
      <c r="CC13" s="135">
        <f t="shared" si="15"/>
        <v>1050.05</v>
      </c>
      <c r="CD13" s="135">
        <f t="shared" si="15"/>
        <v>1050.8500000000001</v>
      </c>
      <c r="CE13" s="135">
        <f t="shared" si="15"/>
        <v>1050.8500000000001</v>
      </c>
      <c r="CF13" s="135">
        <f t="shared" si="15"/>
        <v>1050.8500000000001</v>
      </c>
      <c r="CG13" s="135">
        <f t="shared" si="15"/>
        <v>1050.8500000000001</v>
      </c>
      <c r="CH13" s="135">
        <f t="shared" si="15"/>
        <v>1051.6499999999999</v>
      </c>
      <c r="CI13" s="135">
        <f t="shared" si="15"/>
        <v>1051.6499999999999</v>
      </c>
      <c r="CJ13" s="135">
        <f t="shared" si="15"/>
        <v>1051.6499999999999</v>
      </c>
      <c r="CK13" s="135">
        <f t="shared" si="15"/>
        <v>1051.6499999999999</v>
      </c>
      <c r="CL13" s="135">
        <f t="shared" si="15"/>
        <v>1051.6499999999999</v>
      </c>
      <c r="CM13" s="135">
        <f t="shared" si="15"/>
        <v>1054</v>
      </c>
      <c r="CN13" s="135">
        <f t="shared" si="15"/>
        <v>1054</v>
      </c>
      <c r="CO13" s="135">
        <f t="shared" si="15"/>
        <v>1054</v>
      </c>
      <c r="CP13" s="135">
        <f t="shared" si="15"/>
        <v>1054</v>
      </c>
      <c r="CQ13" s="135">
        <f t="shared" si="15"/>
        <v>1054</v>
      </c>
      <c r="CR13" s="135">
        <f t="shared" si="15"/>
        <v>1054</v>
      </c>
      <c r="CS13" s="135">
        <f t="shared" si="15"/>
        <v>1054</v>
      </c>
      <c r="CT13" s="135">
        <f t="shared" si="15"/>
        <v>1054</v>
      </c>
      <c r="CU13" s="135">
        <f t="shared" si="15"/>
        <v>1054</v>
      </c>
      <c r="CV13" s="135">
        <f t="shared" si="15"/>
        <v>1054</v>
      </c>
      <c r="CW13" s="135">
        <f t="shared" si="15"/>
        <v>1054</v>
      </c>
      <c r="CX13" s="135">
        <f t="shared" si="15"/>
        <v>1054</v>
      </c>
      <c r="CY13" s="135">
        <f t="shared" si="15"/>
        <v>1054</v>
      </c>
      <c r="CZ13" s="135">
        <f t="shared" si="15"/>
        <v>1054</v>
      </c>
      <c r="DA13" s="135">
        <f t="shared" si="15"/>
        <v>1054</v>
      </c>
      <c r="DB13" s="135">
        <f t="shared" si="15"/>
        <v>1054</v>
      </c>
      <c r="DC13" s="135">
        <f t="shared" si="15"/>
        <v>1054</v>
      </c>
      <c r="DD13" s="135">
        <f t="shared" si="15"/>
        <v>1054</v>
      </c>
      <c r="DE13" s="135">
        <f t="shared" si="15"/>
        <v>1054</v>
      </c>
      <c r="DF13" s="135">
        <f t="shared" si="15"/>
        <v>1054</v>
      </c>
      <c r="DG13" s="153">
        <f t="shared" si="15"/>
        <v>1054</v>
      </c>
      <c r="DH13" s="147"/>
      <c r="DI13" s="152">
        <v>2</v>
      </c>
      <c r="DJ13" s="135">
        <f t="shared" ref="DJ13" si="16">SUBTOTAL(9,DJ14:DJ26)</f>
        <v>23.7</v>
      </c>
      <c r="DK13" s="135">
        <f t="shared" ref="DK13" si="17">SUBTOTAL(9,DK14:DK26)</f>
        <v>23.7</v>
      </c>
      <c r="DL13" s="135">
        <f t="shared" ref="DL13" si="18">SUBTOTAL(9,DL14:DL26)</f>
        <v>23.7</v>
      </c>
      <c r="DM13" s="135">
        <f t="shared" ref="DM13" si="19">SUBTOTAL(9,DM14:DM26)</f>
        <v>23.7</v>
      </c>
      <c r="DN13" s="135">
        <f t="shared" ref="DN13" si="20">SUBTOTAL(9,DN14:DN26)</f>
        <v>23.7</v>
      </c>
      <c r="DO13" s="135">
        <f t="shared" ref="DO13" si="21">SUBTOTAL(9,DO14:DO26)</f>
        <v>23.7</v>
      </c>
      <c r="DP13" s="135">
        <f t="shared" ref="DP13" si="22">SUBTOTAL(9,DP14:DP26)</f>
        <v>603.4</v>
      </c>
      <c r="DQ13" s="135">
        <f t="shared" ref="DQ13" si="23">SUBTOTAL(9,DQ14:DQ26)</f>
        <v>603.4</v>
      </c>
      <c r="DR13" s="135">
        <f t="shared" ref="DR13" si="24">SUBTOTAL(9,DR14:DR26)</f>
        <v>603.4</v>
      </c>
      <c r="DS13" s="135">
        <f t="shared" ref="DS13" si="25">SUBTOTAL(9,DS14:DS26)</f>
        <v>603.4</v>
      </c>
      <c r="DT13" s="135">
        <f t="shared" ref="DT13" si="26">SUBTOTAL(9,DT14:DT26)</f>
        <v>603.4</v>
      </c>
      <c r="DU13" s="135">
        <f t="shared" ref="DU13" si="27">SUBTOTAL(9,DU14:DU26)</f>
        <v>603.4</v>
      </c>
      <c r="DV13" s="135">
        <f t="shared" ref="DV13" si="28">SUBTOTAL(9,DV14:DV26)</f>
        <v>603.4</v>
      </c>
      <c r="DW13" s="135">
        <f t="shared" ref="DW13" si="29">SUBTOTAL(9,DW14:DW26)</f>
        <v>987.85</v>
      </c>
      <c r="DX13" s="135">
        <f t="shared" ref="DX13" si="30">SUBTOTAL(9,DX14:DX26)</f>
        <v>1051.5999999999999</v>
      </c>
      <c r="DY13" s="135">
        <f t="shared" ref="DY13" si="31">SUBTOTAL(9,DY14:DY26)</f>
        <v>1054</v>
      </c>
      <c r="DZ13" s="135">
        <f t="shared" ref="DZ13" si="32">SUBTOTAL(9,DZ14:DZ26)</f>
        <v>1054</v>
      </c>
      <c r="EA13" s="135">
        <f t="shared" ref="EA13" si="33">SUBTOTAL(9,EA14:EA26)</f>
        <v>1054</v>
      </c>
      <c r="EB13" s="135">
        <f t="shared" ref="EB13" si="34">SUBTOTAL(9,EB14:EB26)</f>
        <v>1054</v>
      </c>
      <c r="EC13" s="135">
        <f t="shared" ref="EC13" si="35">SUBTOTAL(9,EC14:EC26)</f>
        <v>1054</v>
      </c>
      <c r="ED13" s="135">
        <f t="shared" ref="ED13" si="36">SUBTOTAL(9,ED14:ED26)</f>
        <v>1054</v>
      </c>
      <c r="EE13" s="135">
        <f t="shared" ref="EE13" si="37">SUBTOTAL(9,EE14:EE26)</f>
        <v>1054</v>
      </c>
      <c r="EF13" s="135">
        <f t="shared" ref="EF13" si="38">SUBTOTAL(9,EF14:EF26)</f>
        <v>1054</v>
      </c>
      <c r="EG13" s="135">
        <f t="shared" ref="EG13" si="39">SUBTOTAL(9,EG14:EG26)</f>
        <v>1054</v>
      </c>
      <c r="EH13" s="135">
        <f t="shared" ref="EH13" si="40">SUBTOTAL(9,EH14:EH26)</f>
        <v>1054</v>
      </c>
      <c r="EI13" s="135">
        <f t="shared" ref="EI13" si="41">SUBTOTAL(9,EI14:EI26)</f>
        <v>1054</v>
      </c>
      <c r="EJ13" s="135">
        <f t="shared" ref="EJ13" si="42">SUBTOTAL(9,EJ14:EJ26)</f>
        <v>1054</v>
      </c>
      <c r="EK13" s="135">
        <f t="shared" ref="EK13" si="43">SUBTOTAL(9,EK14:EK26)</f>
        <v>1054</v>
      </c>
      <c r="EL13" s="135">
        <f t="shared" ref="EL13" si="44">SUBTOTAL(9,EL14:EL26)</f>
        <v>1054</v>
      </c>
      <c r="EM13" s="135">
        <f t="shared" ref="EM13" si="45">SUBTOTAL(9,EM14:EM26)</f>
        <v>1054</v>
      </c>
      <c r="EN13" s="135">
        <f t="shared" ref="EN13" si="46">SUBTOTAL(9,EN14:EN26)</f>
        <v>1054</v>
      </c>
      <c r="EO13" s="135">
        <f t="shared" ref="EO13" si="47">SUBTOTAL(9,EO14:EO26)</f>
        <v>1054</v>
      </c>
      <c r="EP13" s="135">
        <f t="shared" ref="EP13" si="48">SUBTOTAL(9,EP14:EP26)</f>
        <v>1054</v>
      </c>
      <c r="EQ13" s="135">
        <f t="shared" ref="EQ13" si="49">SUBTOTAL(9,EQ14:EQ26)</f>
        <v>1054</v>
      </c>
      <c r="ER13" s="135">
        <f t="shared" ref="ER13" si="50">SUBTOTAL(9,ER14:ER26)</f>
        <v>1054</v>
      </c>
      <c r="ES13" s="135">
        <f t="shared" ref="ES13" si="51">SUBTOTAL(9,ES14:ES26)</f>
        <v>1054</v>
      </c>
      <c r="ET13" s="135">
        <f t="shared" ref="ET13" si="52">SUBTOTAL(9,ET14:ET26)</f>
        <v>1054</v>
      </c>
      <c r="EU13" s="135">
        <f t="shared" ref="EU13" si="53">SUBTOTAL(9,EU14:EU26)</f>
        <v>1054</v>
      </c>
      <c r="EV13" s="135">
        <f t="shared" ref="EV13" si="54">SUBTOTAL(9,EV14:EV26)</f>
        <v>1054</v>
      </c>
      <c r="EW13" s="135">
        <f t="shared" ref="EW13" si="55">SUBTOTAL(9,EW14:EW26)</f>
        <v>1054</v>
      </c>
      <c r="EX13" s="135">
        <f t="shared" ref="EX13" si="56">SUBTOTAL(9,EX14:EX26)</f>
        <v>1054</v>
      </c>
      <c r="EY13" s="135">
        <f t="shared" ref="EY13" si="57">SUBTOTAL(9,EY14:EY26)</f>
        <v>1054</v>
      </c>
      <c r="EZ13" s="135">
        <f t="shared" ref="EZ13" si="58">SUBTOTAL(9,EZ14:EZ26)</f>
        <v>1054</v>
      </c>
      <c r="FA13" s="135">
        <f t="shared" ref="FA13" si="59">SUBTOTAL(9,FA14:FA26)</f>
        <v>1054</v>
      </c>
      <c r="FB13" s="135">
        <f t="shared" ref="FB13" si="60">SUBTOTAL(9,FB14:FB26)</f>
        <v>1054</v>
      </c>
      <c r="FC13" s="135">
        <f t="shared" ref="FC13" si="61">SUBTOTAL(9,FC14:FC26)</f>
        <v>1054</v>
      </c>
      <c r="FD13" s="135">
        <f t="shared" ref="FD13" si="62">SUBTOTAL(9,FD14:FD26)</f>
        <v>1054</v>
      </c>
      <c r="FE13" s="135">
        <f t="shared" ref="FE13" si="63">SUBTOTAL(9,FE14:FE26)</f>
        <v>1054</v>
      </c>
      <c r="FF13" s="135">
        <f t="shared" ref="FF13" si="64">SUBTOTAL(9,FF14:FF26)</f>
        <v>1054</v>
      </c>
      <c r="FG13" s="135">
        <f t="shared" ref="FG13" si="65">SUBTOTAL(9,FG14:FG26)</f>
        <v>1054</v>
      </c>
      <c r="FH13" s="135">
        <f t="shared" ref="FH13" si="66">SUBTOTAL(9,FH14:FH26)</f>
        <v>1054</v>
      </c>
      <c r="FI13" s="153">
        <f t="shared" ref="FI13" si="67">SUBTOTAL(9,FI14:FI26)</f>
        <v>1054</v>
      </c>
      <c r="FJ13" s="147"/>
      <c r="FK13" s="152">
        <v>2</v>
      </c>
      <c r="FL13" s="135">
        <f t="shared" ref="FL13" si="68">SUBTOTAL(9,FL14:FL26)</f>
        <v>0</v>
      </c>
      <c r="FM13" s="135">
        <f t="shared" ref="FM13" si="69">SUBTOTAL(9,FM14:FM26)</f>
        <v>0</v>
      </c>
      <c r="FN13" s="135">
        <f t="shared" ref="FN13" si="70">SUBTOTAL(9,FN14:FN26)</f>
        <v>0</v>
      </c>
      <c r="FO13" s="135">
        <f t="shared" ref="FO13" si="71">SUBTOTAL(9,FO14:FO26)</f>
        <v>0</v>
      </c>
      <c r="FP13" s="135">
        <f t="shared" ref="FP13" si="72">SUBTOTAL(9,FP14:FP26)</f>
        <v>0</v>
      </c>
      <c r="FQ13" s="135">
        <f t="shared" ref="FQ13" si="73">SUBTOTAL(9,FQ14:FQ26)</f>
        <v>0</v>
      </c>
      <c r="FR13" s="135">
        <f t="shared" ref="FR13" si="74">SUBTOTAL(9,FR14:FR26)</f>
        <v>0</v>
      </c>
      <c r="FS13" s="135">
        <f t="shared" ref="FS13" si="75">SUBTOTAL(9,FS14:FS26)</f>
        <v>0</v>
      </c>
      <c r="FT13" s="135">
        <f t="shared" ref="FT13" si="76">SUBTOTAL(9,FT14:FT26)</f>
        <v>0</v>
      </c>
      <c r="FU13" s="135">
        <f t="shared" ref="FU13" si="77">SUBTOTAL(9,FU14:FU26)</f>
        <v>0</v>
      </c>
      <c r="FV13" s="135">
        <f t="shared" ref="FV13" si="78">SUBTOTAL(9,FV14:FV26)</f>
        <v>0</v>
      </c>
      <c r="FW13" s="135">
        <f t="shared" ref="FW13" si="79">SUBTOTAL(9,FW14:FW26)</f>
        <v>0</v>
      </c>
      <c r="FX13" s="135">
        <f t="shared" ref="FX13" si="80">SUBTOTAL(9,FX14:FX26)</f>
        <v>0</v>
      </c>
      <c r="FY13" s="135">
        <f t="shared" ref="FY13" si="81">SUBTOTAL(9,FY14:FY26)</f>
        <v>0</v>
      </c>
      <c r="FZ13" s="135">
        <f t="shared" ref="FZ13" si="82">SUBTOTAL(9,FZ14:FZ26)</f>
        <v>0</v>
      </c>
      <c r="GA13" s="135">
        <f t="shared" ref="GA13" si="83">SUBTOTAL(9,GA14:GA26)</f>
        <v>0</v>
      </c>
      <c r="GB13" s="135">
        <f t="shared" ref="GB13" si="84">SUBTOTAL(9,GB14:GB26)</f>
        <v>0</v>
      </c>
      <c r="GC13" s="135">
        <f t="shared" ref="GC13" si="85">SUBTOTAL(9,GC14:GC26)</f>
        <v>0</v>
      </c>
      <c r="GD13" s="135">
        <f t="shared" ref="GD13" si="86">SUBTOTAL(9,GD14:GD26)</f>
        <v>0</v>
      </c>
      <c r="GE13" s="135">
        <f t="shared" ref="GE13" si="87">SUBTOTAL(9,GE14:GE26)</f>
        <v>0</v>
      </c>
      <c r="GF13" s="135">
        <f t="shared" ref="GF13" si="88">SUBTOTAL(9,GF14:GF26)</f>
        <v>0</v>
      </c>
      <c r="GG13" s="135">
        <f t="shared" ref="GG13" si="89">SUBTOTAL(9,GG14:GG26)</f>
        <v>0</v>
      </c>
      <c r="GH13" s="135">
        <f t="shared" ref="GH13" si="90">SUBTOTAL(9,GH14:GH26)</f>
        <v>0</v>
      </c>
      <c r="GI13" s="135">
        <f t="shared" ref="GI13" si="91">SUBTOTAL(9,GI14:GI26)</f>
        <v>0</v>
      </c>
      <c r="GJ13" s="135">
        <f t="shared" ref="GJ13" si="92">SUBTOTAL(9,GJ14:GJ26)</f>
        <v>0</v>
      </c>
      <c r="GK13" s="135">
        <f t="shared" ref="GK13" si="93">SUBTOTAL(9,GK14:GK26)</f>
        <v>0</v>
      </c>
      <c r="GL13" s="135">
        <f t="shared" ref="GL13" si="94">SUBTOTAL(9,GL14:GL26)</f>
        <v>0</v>
      </c>
      <c r="GM13" s="135">
        <f t="shared" ref="GM13" si="95">SUBTOTAL(9,GM14:GM26)</f>
        <v>0</v>
      </c>
      <c r="GN13" s="135">
        <f t="shared" ref="GN13" si="96">SUBTOTAL(9,GN14:GN26)</f>
        <v>0</v>
      </c>
      <c r="GO13" s="135">
        <f t="shared" ref="GO13" si="97">SUBTOTAL(9,GO14:GO26)</f>
        <v>0</v>
      </c>
      <c r="GP13" s="135">
        <f t="shared" ref="GP13" si="98">SUBTOTAL(9,GP14:GP26)</f>
        <v>0</v>
      </c>
      <c r="GQ13" s="135">
        <f t="shared" ref="GQ13" si="99">SUBTOTAL(9,GQ14:GQ26)</f>
        <v>0</v>
      </c>
      <c r="GR13" s="135">
        <f t="shared" ref="GR13" si="100">SUBTOTAL(9,GR14:GR26)</f>
        <v>0</v>
      </c>
      <c r="GS13" s="135">
        <f t="shared" ref="GS13" si="101">SUBTOTAL(9,GS14:GS26)</f>
        <v>0</v>
      </c>
      <c r="GT13" s="135">
        <f t="shared" ref="GT13" si="102">SUBTOTAL(9,GT14:GT26)</f>
        <v>0</v>
      </c>
      <c r="GU13" s="135">
        <f t="shared" ref="GU13" si="103">SUBTOTAL(9,GU14:GU26)</f>
        <v>0</v>
      </c>
      <c r="GV13" s="135">
        <f t="shared" ref="GV13" si="104">SUBTOTAL(9,GV14:GV26)</f>
        <v>0</v>
      </c>
      <c r="GW13" s="135">
        <f t="shared" ref="GW13" si="105">SUBTOTAL(9,GW14:GW26)</f>
        <v>0</v>
      </c>
      <c r="GX13" s="135">
        <f t="shared" ref="GX13" si="106">SUBTOTAL(9,GX14:GX26)</f>
        <v>0</v>
      </c>
      <c r="GY13" s="135">
        <f t="shared" ref="GY13" si="107">SUBTOTAL(9,GY14:GY26)</f>
        <v>0</v>
      </c>
      <c r="GZ13" s="135">
        <f t="shared" ref="GZ13" si="108">SUBTOTAL(9,GZ14:GZ26)</f>
        <v>0</v>
      </c>
      <c r="HA13" s="135">
        <f t="shared" ref="HA13" si="109">SUBTOTAL(9,HA14:HA26)</f>
        <v>0</v>
      </c>
      <c r="HB13" s="135">
        <f t="shared" ref="HB13" si="110">SUBTOTAL(9,HB14:HB26)</f>
        <v>0</v>
      </c>
      <c r="HC13" s="135">
        <f t="shared" ref="HC13" si="111">SUBTOTAL(9,HC14:HC26)</f>
        <v>0</v>
      </c>
      <c r="HD13" s="135">
        <f t="shared" ref="HD13" si="112">SUBTOTAL(9,HD14:HD26)</f>
        <v>0</v>
      </c>
      <c r="HE13" s="135">
        <f t="shared" ref="HE13" si="113">SUBTOTAL(9,HE14:HE26)</f>
        <v>0</v>
      </c>
      <c r="HF13" s="135">
        <f t="shared" ref="HF13" si="114">SUBTOTAL(9,HF14:HF26)</f>
        <v>0</v>
      </c>
      <c r="HG13" s="135">
        <f t="shared" ref="HG13" si="115">SUBTOTAL(9,HG14:HG26)</f>
        <v>0</v>
      </c>
      <c r="HH13" s="135">
        <f t="shared" ref="HH13" si="116">SUBTOTAL(9,HH14:HH26)</f>
        <v>0</v>
      </c>
      <c r="HI13" s="135">
        <f t="shared" ref="HI13" si="117">SUBTOTAL(9,HI14:HI26)</f>
        <v>0</v>
      </c>
      <c r="HJ13" s="135">
        <f t="shared" ref="HJ13" si="118">SUBTOTAL(9,HJ14:HJ26)</f>
        <v>0</v>
      </c>
      <c r="HK13" s="153">
        <f t="shared" ref="HK13" si="119">SUBTOTAL(9,HK14:HK26)</f>
        <v>0</v>
      </c>
    </row>
    <row r="14" spans="1:220">
      <c r="A14" s="35">
        <f t="shared" ref="A14:A26" si="120">IF(W14="",LEN(V14)-LEN(TRIM(V14)),"")</f>
        <v>0</v>
      </c>
      <c r="B14" s="212" t="s">
        <v>83</v>
      </c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2"/>
      <c r="S14" s="32"/>
      <c r="T14" s="32"/>
      <c r="U14" s="18"/>
      <c r="V14" s="16"/>
      <c r="W14" s="16"/>
      <c r="X14" s="16"/>
      <c r="Y14" s="17"/>
      <c r="Z14" s="17"/>
      <c r="AA14" s="17"/>
      <c r="AB14" s="189">
        <f t="shared" ref="AB14:AI14" si="121">SUBTOTAL(9,AB15:AB26)</f>
        <v>131.75</v>
      </c>
      <c r="AC14" s="189">
        <f t="shared" si="121"/>
        <v>131.75</v>
      </c>
      <c r="AD14" s="189">
        <f t="shared" si="121"/>
        <v>131.75</v>
      </c>
      <c r="AE14" s="189">
        <f t="shared" si="121"/>
        <v>131.75</v>
      </c>
      <c r="AF14" s="189">
        <f t="shared" si="121"/>
        <v>131.75</v>
      </c>
      <c r="AG14" s="189">
        <f t="shared" si="121"/>
        <v>131.75</v>
      </c>
      <c r="AH14" s="189">
        <f t="shared" si="121"/>
        <v>131.75</v>
      </c>
      <c r="AI14" s="189">
        <f t="shared" si="121"/>
        <v>131.75</v>
      </c>
      <c r="AJ14" s="32">
        <f>SUBTOTAL(9,AJ15:AJ26)</f>
        <v>1054</v>
      </c>
      <c r="AK14" s="32">
        <f>SUBTOTAL(9,AK15:AK26)</f>
        <v>550.70000000000005</v>
      </c>
      <c r="AL14" s="32">
        <f>SUBTOTAL(9,AL15:AL26)</f>
        <v>0</v>
      </c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G14" s="152">
        <v>3</v>
      </c>
      <c r="BH14" s="135">
        <f>SUBTOTAL(9,BH15)</f>
        <v>0</v>
      </c>
      <c r="BI14" s="148">
        <f t="shared" ref="BI14:DG14" si="122">SUBTOTAL(9,BI15)</f>
        <v>0</v>
      </c>
      <c r="BJ14" s="148">
        <f t="shared" si="122"/>
        <v>0</v>
      </c>
      <c r="BK14" s="148">
        <f t="shared" si="122"/>
        <v>0</v>
      </c>
      <c r="BL14" s="148">
        <f t="shared" si="122"/>
        <v>150</v>
      </c>
      <c r="BM14" s="148">
        <f t="shared" si="122"/>
        <v>150</v>
      </c>
      <c r="BN14" s="148">
        <f t="shared" si="122"/>
        <v>150</v>
      </c>
      <c r="BO14" s="148">
        <f t="shared" si="122"/>
        <v>150</v>
      </c>
      <c r="BP14" s="148">
        <f t="shared" si="122"/>
        <v>150</v>
      </c>
      <c r="BQ14" s="148">
        <f t="shared" si="122"/>
        <v>150</v>
      </c>
      <c r="BR14" s="148">
        <f t="shared" si="122"/>
        <v>150</v>
      </c>
      <c r="BS14" s="148">
        <f t="shared" si="122"/>
        <v>150</v>
      </c>
      <c r="BT14" s="148">
        <f t="shared" si="122"/>
        <v>150</v>
      </c>
      <c r="BU14" s="148">
        <f t="shared" si="122"/>
        <v>285</v>
      </c>
      <c r="BV14" s="148">
        <f t="shared" si="122"/>
        <v>285</v>
      </c>
      <c r="BW14" s="148">
        <f t="shared" si="122"/>
        <v>285</v>
      </c>
      <c r="BX14" s="148">
        <f t="shared" si="122"/>
        <v>285</v>
      </c>
      <c r="BY14" s="148">
        <f t="shared" si="122"/>
        <v>285</v>
      </c>
      <c r="BZ14" s="148">
        <f t="shared" si="122"/>
        <v>300</v>
      </c>
      <c r="CA14" s="148">
        <f t="shared" si="122"/>
        <v>300</v>
      </c>
      <c r="CB14" s="148">
        <f t="shared" si="122"/>
        <v>300</v>
      </c>
      <c r="CC14" s="148">
        <f t="shared" si="122"/>
        <v>300</v>
      </c>
      <c r="CD14" s="148">
        <f t="shared" si="122"/>
        <v>300</v>
      </c>
      <c r="CE14" s="148">
        <f t="shared" si="122"/>
        <v>300</v>
      </c>
      <c r="CF14" s="148">
        <f t="shared" si="122"/>
        <v>300</v>
      </c>
      <c r="CG14" s="148">
        <f t="shared" si="122"/>
        <v>300</v>
      </c>
      <c r="CH14" s="148">
        <f t="shared" si="122"/>
        <v>300</v>
      </c>
      <c r="CI14" s="148">
        <f t="shared" si="122"/>
        <v>300</v>
      </c>
      <c r="CJ14" s="148">
        <f t="shared" si="122"/>
        <v>300</v>
      </c>
      <c r="CK14" s="148">
        <f t="shared" si="122"/>
        <v>300</v>
      </c>
      <c r="CL14" s="148">
        <f t="shared" si="122"/>
        <v>300</v>
      </c>
      <c r="CM14" s="148">
        <f t="shared" si="122"/>
        <v>300</v>
      </c>
      <c r="CN14" s="148">
        <f t="shared" si="122"/>
        <v>300</v>
      </c>
      <c r="CO14" s="148">
        <f t="shared" si="122"/>
        <v>300</v>
      </c>
      <c r="CP14" s="148">
        <f t="shared" si="122"/>
        <v>300</v>
      </c>
      <c r="CQ14" s="148">
        <f t="shared" si="122"/>
        <v>300</v>
      </c>
      <c r="CR14" s="148">
        <f t="shared" si="122"/>
        <v>300</v>
      </c>
      <c r="CS14" s="148">
        <f t="shared" si="122"/>
        <v>300</v>
      </c>
      <c r="CT14" s="148">
        <f t="shared" si="122"/>
        <v>300</v>
      </c>
      <c r="CU14" s="148">
        <f t="shared" si="122"/>
        <v>300</v>
      </c>
      <c r="CV14" s="148">
        <f t="shared" si="122"/>
        <v>300</v>
      </c>
      <c r="CW14" s="148">
        <f t="shared" si="122"/>
        <v>300</v>
      </c>
      <c r="CX14" s="148">
        <f t="shared" si="122"/>
        <v>300</v>
      </c>
      <c r="CY14" s="148">
        <f t="shared" si="122"/>
        <v>300</v>
      </c>
      <c r="CZ14" s="148">
        <f t="shared" si="122"/>
        <v>300</v>
      </c>
      <c r="DA14" s="148">
        <f t="shared" si="122"/>
        <v>300</v>
      </c>
      <c r="DB14" s="148">
        <f t="shared" si="122"/>
        <v>300</v>
      </c>
      <c r="DC14" s="148">
        <f t="shared" si="122"/>
        <v>300</v>
      </c>
      <c r="DD14" s="148">
        <f t="shared" si="122"/>
        <v>300</v>
      </c>
      <c r="DE14" s="148">
        <f t="shared" si="122"/>
        <v>300</v>
      </c>
      <c r="DF14" s="148">
        <f t="shared" si="122"/>
        <v>300</v>
      </c>
      <c r="DG14" s="154">
        <f t="shared" si="122"/>
        <v>300</v>
      </c>
      <c r="DH14" s="137"/>
      <c r="DI14" s="152">
        <v>3</v>
      </c>
      <c r="DJ14" s="135">
        <f t="shared" ref="DJ14" si="123">SUBTOTAL(9,DJ15)</f>
        <v>0</v>
      </c>
      <c r="DK14" s="148">
        <f t="shared" ref="DK14" si="124">SUBTOTAL(9,DK15)</f>
        <v>0</v>
      </c>
      <c r="DL14" s="148">
        <f t="shared" ref="DL14" si="125">SUBTOTAL(9,DL15)</f>
        <v>0</v>
      </c>
      <c r="DM14" s="148">
        <f t="shared" ref="DM14" si="126">SUBTOTAL(9,DM15)</f>
        <v>0</v>
      </c>
      <c r="DN14" s="148">
        <f t="shared" ref="DN14" si="127">SUBTOTAL(9,DN15)</f>
        <v>0</v>
      </c>
      <c r="DO14" s="148">
        <f t="shared" ref="DO14" si="128">SUBTOTAL(9,DO15)</f>
        <v>0</v>
      </c>
      <c r="DP14" s="148">
        <f t="shared" ref="DP14" si="129">SUBTOTAL(9,DP15)</f>
        <v>165</v>
      </c>
      <c r="DQ14" s="148">
        <f t="shared" ref="DQ14" si="130">SUBTOTAL(9,DQ15)</f>
        <v>165</v>
      </c>
      <c r="DR14" s="148">
        <f t="shared" ref="DR14" si="131">SUBTOTAL(9,DR15)</f>
        <v>165</v>
      </c>
      <c r="DS14" s="148">
        <f t="shared" ref="DS14" si="132">SUBTOTAL(9,DS15)</f>
        <v>165</v>
      </c>
      <c r="DT14" s="148">
        <f t="shared" ref="DT14" si="133">SUBTOTAL(9,DT15)</f>
        <v>165</v>
      </c>
      <c r="DU14" s="148">
        <f t="shared" ref="DU14" si="134">SUBTOTAL(9,DU15)</f>
        <v>165</v>
      </c>
      <c r="DV14" s="148">
        <f>SUBTOTAL(9,DV15)</f>
        <v>165</v>
      </c>
      <c r="DW14" s="148">
        <f t="shared" ref="DW14" si="135">SUBTOTAL(9,DW15)</f>
        <v>300</v>
      </c>
      <c r="DX14" s="148">
        <f t="shared" ref="DX14" si="136">SUBTOTAL(9,DX15)</f>
        <v>300</v>
      </c>
      <c r="DY14" s="148">
        <f t="shared" ref="DY14" si="137">SUBTOTAL(9,DY15)</f>
        <v>300</v>
      </c>
      <c r="DZ14" s="148">
        <f t="shared" ref="DZ14" si="138">SUBTOTAL(9,DZ15)</f>
        <v>300</v>
      </c>
      <c r="EA14" s="148">
        <f t="shared" ref="EA14" si="139">SUBTOTAL(9,EA15)</f>
        <v>300</v>
      </c>
      <c r="EB14" s="148">
        <f t="shared" ref="EB14" si="140">SUBTOTAL(9,EB15)</f>
        <v>300</v>
      </c>
      <c r="EC14" s="148">
        <f t="shared" ref="EC14" si="141">SUBTOTAL(9,EC15)</f>
        <v>300</v>
      </c>
      <c r="ED14" s="148">
        <f t="shared" ref="ED14" si="142">SUBTOTAL(9,ED15)</f>
        <v>300</v>
      </c>
      <c r="EE14" s="148">
        <f t="shared" ref="EE14" si="143">SUBTOTAL(9,EE15)</f>
        <v>300</v>
      </c>
      <c r="EF14" s="148">
        <f t="shared" ref="EF14" si="144">SUBTOTAL(9,EF15)</f>
        <v>300</v>
      </c>
      <c r="EG14" s="148">
        <f t="shared" ref="EG14" si="145">SUBTOTAL(9,EG15)</f>
        <v>300</v>
      </c>
      <c r="EH14" s="148">
        <f t="shared" ref="EH14" si="146">SUBTOTAL(9,EH15)</f>
        <v>300</v>
      </c>
      <c r="EI14" s="148">
        <f t="shared" ref="EI14" si="147">SUBTOTAL(9,EI15)</f>
        <v>300</v>
      </c>
      <c r="EJ14" s="148">
        <f t="shared" ref="EJ14" si="148">SUBTOTAL(9,EJ15)</f>
        <v>300</v>
      </c>
      <c r="EK14" s="148">
        <f t="shared" ref="EK14" si="149">SUBTOTAL(9,EK15)</f>
        <v>300</v>
      </c>
      <c r="EL14" s="148">
        <f t="shared" ref="EL14" si="150">SUBTOTAL(9,EL15)</f>
        <v>300</v>
      </c>
      <c r="EM14" s="148">
        <f t="shared" ref="EM14" si="151">SUBTOTAL(9,EM15)</f>
        <v>300</v>
      </c>
      <c r="EN14" s="148">
        <f t="shared" ref="EN14" si="152">SUBTOTAL(9,EN15)</f>
        <v>300</v>
      </c>
      <c r="EO14" s="148">
        <f t="shared" ref="EO14" si="153">SUBTOTAL(9,EO15)</f>
        <v>300</v>
      </c>
      <c r="EP14" s="148">
        <f t="shared" ref="EP14" si="154">SUBTOTAL(9,EP15)</f>
        <v>300</v>
      </c>
      <c r="EQ14" s="148">
        <f t="shared" ref="EQ14" si="155">SUBTOTAL(9,EQ15)</f>
        <v>300</v>
      </c>
      <c r="ER14" s="148">
        <f t="shared" ref="ER14" si="156">SUBTOTAL(9,ER15)</f>
        <v>300</v>
      </c>
      <c r="ES14" s="148">
        <f t="shared" ref="ES14" si="157">SUBTOTAL(9,ES15)</f>
        <v>300</v>
      </c>
      <c r="ET14" s="148">
        <f t="shared" ref="ET14" si="158">SUBTOTAL(9,ET15)</f>
        <v>300</v>
      </c>
      <c r="EU14" s="148">
        <f t="shared" ref="EU14" si="159">SUBTOTAL(9,EU15)</f>
        <v>300</v>
      </c>
      <c r="EV14" s="148">
        <f t="shared" ref="EV14" si="160">SUBTOTAL(9,EV15)</f>
        <v>300</v>
      </c>
      <c r="EW14" s="148">
        <f t="shared" ref="EW14" si="161">SUBTOTAL(9,EW15)</f>
        <v>300</v>
      </c>
      <c r="EX14" s="148">
        <f t="shared" ref="EX14" si="162">SUBTOTAL(9,EX15)</f>
        <v>300</v>
      </c>
      <c r="EY14" s="148">
        <f t="shared" ref="EY14" si="163">SUBTOTAL(9,EY15)</f>
        <v>300</v>
      </c>
      <c r="EZ14" s="148">
        <f t="shared" ref="EZ14" si="164">SUBTOTAL(9,EZ15)</f>
        <v>300</v>
      </c>
      <c r="FA14" s="148">
        <f t="shared" ref="FA14" si="165">SUBTOTAL(9,FA15)</f>
        <v>300</v>
      </c>
      <c r="FB14" s="148">
        <f t="shared" ref="FB14" si="166">SUBTOTAL(9,FB15)</f>
        <v>300</v>
      </c>
      <c r="FC14" s="148">
        <f t="shared" ref="FC14" si="167">SUBTOTAL(9,FC15)</f>
        <v>300</v>
      </c>
      <c r="FD14" s="148">
        <f t="shared" ref="FD14" si="168">SUBTOTAL(9,FD15)</f>
        <v>300</v>
      </c>
      <c r="FE14" s="148">
        <f t="shared" ref="FE14" si="169">SUBTOTAL(9,FE15)</f>
        <v>300</v>
      </c>
      <c r="FF14" s="148">
        <f t="shared" ref="FF14" si="170">SUBTOTAL(9,FF15)</f>
        <v>300</v>
      </c>
      <c r="FG14" s="148">
        <f t="shared" ref="FG14" si="171">SUBTOTAL(9,FG15)</f>
        <v>300</v>
      </c>
      <c r="FH14" s="148">
        <f t="shared" ref="FH14" si="172">SUBTOTAL(9,FH15)</f>
        <v>300</v>
      </c>
      <c r="FI14" s="154">
        <f t="shared" ref="FI14" si="173">SUBTOTAL(9,FI15)</f>
        <v>300</v>
      </c>
      <c r="FJ14" s="137"/>
      <c r="FK14" s="152">
        <v>3</v>
      </c>
      <c r="FL14" s="135">
        <f t="shared" ref="FL14" si="174">SUBTOTAL(9,FL15)</f>
        <v>0</v>
      </c>
      <c r="FM14" s="148">
        <f t="shared" ref="FM14" si="175">SUBTOTAL(9,FM15)</f>
        <v>0</v>
      </c>
      <c r="FN14" s="148">
        <f t="shared" ref="FN14" si="176">SUBTOTAL(9,FN15)</f>
        <v>0</v>
      </c>
      <c r="FO14" s="148">
        <f t="shared" ref="FO14" si="177">SUBTOTAL(9,FO15)</f>
        <v>0</v>
      </c>
      <c r="FP14" s="148">
        <f t="shared" ref="FP14" si="178">SUBTOTAL(9,FP15)</f>
        <v>0</v>
      </c>
      <c r="FQ14" s="148">
        <f t="shared" ref="FQ14" si="179">SUBTOTAL(9,FQ15)</f>
        <v>0</v>
      </c>
      <c r="FR14" s="148">
        <f t="shared" ref="FR14" si="180">SUBTOTAL(9,FR15)</f>
        <v>0</v>
      </c>
      <c r="FS14" s="148">
        <f t="shared" ref="FS14" si="181">SUBTOTAL(9,FS15)</f>
        <v>0</v>
      </c>
      <c r="FT14" s="148">
        <f t="shared" ref="FT14" si="182">SUBTOTAL(9,FT15)</f>
        <v>0</v>
      </c>
      <c r="FU14" s="148">
        <f t="shared" ref="FU14" si="183">SUBTOTAL(9,FU15)</f>
        <v>0</v>
      </c>
      <c r="FV14" s="148">
        <f t="shared" ref="FV14" si="184">SUBTOTAL(9,FV15)</f>
        <v>0</v>
      </c>
      <c r="FW14" s="148">
        <f t="shared" ref="FW14" si="185">SUBTOTAL(9,FW15)</f>
        <v>0</v>
      </c>
      <c r="FX14" s="148">
        <f t="shared" ref="FX14" si="186">SUBTOTAL(9,FX15)</f>
        <v>0</v>
      </c>
      <c r="FY14" s="148">
        <f t="shared" ref="FY14" si="187">SUBTOTAL(9,FY15)</f>
        <v>0</v>
      </c>
      <c r="FZ14" s="148">
        <f t="shared" ref="FZ14" si="188">SUBTOTAL(9,FZ15)</f>
        <v>0</v>
      </c>
      <c r="GA14" s="148">
        <f t="shared" ref="GA14" si="189">SUBTOTAL(9,GA15)</f>
        <v>0</v>
      </c>
      <c r="GB14" s="148">
        <f t="shared" ref="GB14" si="190">SUBTOTAL(9,GB15)</f>
        <v>0</v>
      </c>
      <c r="GC14" s="148">
        <f t="shared" ref="GC14" si="191">SUBTOTAL(9,GC15)</f>
        <v>0</v>
      </c>
      <c r="GD14" s="148">
        <f t="shared" ref="GD14" si="192">SUBTOTAL(9,GD15)</f>
        <v>0</v>
      </c>
      <c r="GE14" s="148">
        <f t="shared" ref="GE14" si="193">SUBTOTAL(9,GE15)</f>
        <v>0</v>
      </c>
      <c r="GF14" s="148">
        <f t="shared" ref="GF14" si="194">SUBTOTAL(9,GF15)</f>
        <v>0</v>
      </c>
      <c r="GG14" s="148">
        <f t="shared" ref="GG14" si="195">SUBTOTAL(9,GG15)</f>
        <v>0</v>
      </c>
      <c r="GH14" s="148">
        <f t="shared" ref="GH14" si="196">SUBTOTAL(9,GH15)</f>
        <v>0</v>
      </c>
      <c r="GI14" s="148">
        <f t="shared" ref="GI14" si="197">SUBTOTAL(9,GI15)</f>
        <v>0</v>
      </c>
      <c r="GJ14" s="148">
        <f t="shared" ref="GJ14" si="198">SUBTOTAL(9,GJ15)</f>
        <v>0</v>
      </c>
      <c r="GK14" s="148">
        <f t="shared" ref="GK14" si="199">SUBTOTAL(9,GK15)</f>
        <v>0</v>
      </c>
      <c r="GL14" s="148">
        <f t="shared" ref="GL14" si="200">SUBTOTAL(9,GL15)</f>
        <v>0</v>
      </c>
      <c r="GM14" s="148">
        <f t="shared" ref="GM14" si="201">SUBTOTAL(9,GM15)</f>
        <v>0</v>
      </c>
      <c r="GN14" s="148">
        <f t="shared" ref="GN14" si="202">SUBTOTAL(9,GN15)</f>
        <v>0</v>
      </c>
      <c r="GO14" s="148">
        <f t="shared" ref="GO14" si="203">SUBTOTAL(9,GO15)</f>
        <v>0</v>
      </c>
      <c r="GP14" s="148">
        <f t="shared" ref="GP14" si="204">SUBTOTAL(9,GP15)</f>
        <v>0</v>
      </c>
      <c r="GQ14" s="148">
        <f t="shared" ref="GQ14" si="205">SUBTOTAL(9,GQ15)</f>
        <v>0</v>
      </c>
      <c r="GR14" s="148">
        <f t="shared" ref="GR14" si="206">SUBTOTAL(9,GR15)</f>
        <v>0</v>
      </c>
      <c r="GS14" s="148">
        <f t="shared" ref="GS14" si="207">SUBTOTAL(9,GS15)</f>
        <v>0</v>
      </c>
      <c r="GT14" s="148">
        <f t="shared" ref="GT14" si="208">SUBTOTAL(9,GT15)</f>
        <v>0</v>
      </c>
      <c r="GU14" s="148">
        <f t="shared" ref="GU14" si="209">SUBTOTAL(9,GU15)</f>
        <v>0</v>
      </c>
      <c r="GV14" s="148">
        <f t="shared" ref="GV14" si="210">SUBTOTAL(9,GV15)</f>
        <v>0</v>
      </c>
      <c r="GW14" s="148">
        <f t="shared" ref="GW14" si="211">SUBTOTAL(9,GW15)</f>
        <v>0</v>
      </c>
      <c r="GX14" s="148">
        <f t="shared" ref="GX14" si="212">SUBTOTAL(9,GX15)</f>
        <v>0</v>
      </c>
      <c r="GY14" s="148">
        <f t="shared" ref="GY14" si="213">SUBTOTAL(9,GY15)</f>
        <v>0</v>
      </c>
      <c r="GZ14" s="148">
        <f t="shared" ref="GZ14" si="214">SUBTOTAL(9,GZ15)</f>
        <v>0</v>
      </c>
      <c r="HA14" s="148">
        <f t="shared" ref="HA14" si="215">SUBTOTAL(9,HA15)</f>
        <v>0</v>
      </c>
      <c r="HB14" s="148">
        <f t="shared" ref="HB14" si="216">SUBTOTAL(9,HB15)</f>
        <v>0</v>
      </c>
      <c r="HC14" s="148">
        <f t="shared" ref="HC14" si="217">SUBTOTAL(9,HC15)</f>
        <v>0</v>
      </c>
      <c r="HD14" s="148">
        <f t="shared" ref="HD14" si="218">SUBTOTAL(9,HD15)</f>
        <v>0</v>
      </c>
      <c r="HE14" s="148">
        <f t="shared" ref="HE14" si="219">SUBTOTAL(9,HE15)</f>
        <v>0</v>
      </c>
      <c r="HF14" s="148">
        <f t="shared" ref="HF14" si="220">SUBTOTAL(9,HF15)</f>
        <v>0</v>
      </c>
      <c r="HG14" s="148">
        <f t="shared" ref="HG14" si="221">SUBTOTAL(9,HG15)</f>
        <v>0</v>
      </c>
      <c r="HH14" s="148">
        <f t="shared" ref="HH14" si="222">SUBTOTAL(9,HH15)</f>
        <v>0</v>
      </c>
      <c r="HI14" s="148">
        <f t="shared" ref="HI14" si="223">SUBTOTAL(9,HI15)</f>
        <v>0</v>
      </c>
      <c r="HJ14" s="148">
        <f t="shared" ref="HJ14" si="224">SUBTOTAL(9,HJ15)</f>
        <v>0</v>
      </c>
      <c r="HK14" s="154">
        <f t="shared" ref="HK14" si="225">SUBTOTAL(9,HK15)</f>
        <v>0</v>
      </c>
    </row>
    <row r="15" spans="1:220" ht="54" customHeight="1">
      <c r="A15" s="35" t="str">
        <f t="shared" si="120"/>
        <v/>
      </c>
      <c r="B15" s="35"/>
      <c r="C15" s="35"/>
      <c r="D15" s="35"/>
      <c r="E15" s="35"/>
      <c r="F15" s="35"/>
      <c r="G15" s="35"/>
      <c r="H15" s="35"/>
      <c r="I15" s="35" t="s">
        <v>96</v>
      </c>
      <c r="J15" s="35"/>
      <c r="K15" s="35"/>
      <c r="L15" s="213" t="s">
        <v>257</v>
      </c>
      <c r="M15" s="35"/>
      <c r="N15" s="35"/>
      <c r="O15" s="35"/>
      <c r="P15" s="35"/>
      <c r="Q15" s="35"/>
      <c r="R15" s="32"/>
      <c r="S15" s="32"/>
      <c r="T15" s="32" t="s">
        <v>82</v>
      </c>
      <c r="U15" s="18"/>
      <c r="V15" s="18"/>
      <c r="W15" s="208" t="s">
        <v>84</v>
      </c>
      <c r="X15" s="208"/>
      <c r="Y15" s="178">
        <v>44475</v>
      </c>
      <c r="Z15" s="178">
        <v>44535</v>
      </c>
      <c r="AA15" s="187" t="s">
        <v>258</v>
      </c>
      <c r="AB15" s="189">
        <v>37.5</v>
      </c>
      <c r="AC15" s="189">
        <v>37.5</v>
      </c>
      <c r="AD15" s="189">
        <v>37.5</v>
      </c>
      <c r="AE15" s="189">
        <v>37.5</v>
      </c>
      <c r="AF15" s="189">
        <v>37.5</v>
      </c>
      <c r="AG15" s="189">
        <v>37.5</v>
      </c>
      <c r="AH15" s="189">
        <v>37.5</v>
      </c>
      <c r="AI15" s="189">
        <v>37.5</v>
      </c>
      <c r="AJ15" s="186">
        <f>SUM(AB15:AI15)</f>
        <v>300</v>
      </c>
      <c r="AK15" s="28">
        <f>AM15*AJ15</f>
        <v>150</v>
      </c>
      <c r="AL15" s="28">
        <f>AN15*AJ15</f>
        <v>0</v>
      </c>
      <c r="AM15" s="29">
        <f>IF(AQ15&lt;=$D$2,VLOOKUP($AA15,$V$4:$AI$4,3,FALSE),0)+IF(AU15&lt;=$D$2,VLOOKUP($AA15,$V$4:$AI$4,5,FALSE),0)+IF(AY15&lt;=$D$2,VLOOKUP($AA15,$V$4:$AI$4,7,FALSE),0)+IF(BC15&lt;=$D$2,VLOOKUP($AA15,$V$4:$AI$4,9,FALSE),0)</f>
        <v>0.5</v>
      </c>
      <c r="AN15" s="29">
        <f>IF(AS15&lt;=$D$2,VLOOKUP($AA15,$V$4:$AI$4,3,FALSE),0)+IF(AW15&lt;=$D$2,VLOOKUP($AA15,$V$4:$AI$4,5,FALSE),0)+IF(BA15&lt;=$D$2,VLOOKUP($AA15,$V$4:$AI$4,7,FALSE),0)+IF(BE15&lt;=$D$2,VLOOKUP($AA15,$V$4:$AI$4,9,FALSE),0)</f>
        <v>0</v>
      </c>
      <c r="AO15" s="33">
        <f>AN15-AM15</f>
        <v>-0.5</v>
      </c>
      <c r="AP15" s="133" t="s">
        <v>93</v>
      </c>
      <c r="AQ15" s="30">
        <f>Y15</f>
        <v>44475</v>
      </c>
      <c r="AR15" s="30">
        <v>44392</v>
      </c>
      <c r="AS15" s="30" t="s">
        <v>140</v>
      </c>
      <c r="AT15" s="30" t="s">
        <v>190</v>
      </c>
      <c r="AU15" s="30">
        <v>44377</v>
      </c>
      <c r="AV15" s="30">
        <v>44392</v>
      </c>
      <c r="AW15" s="30" t="s">
        <v>140</v>
      </c>
      <c r="AX15" s="30" t="s">
        <v>191</v>
      </c>
      <c r="AY15" s="30">
        <v>44438</v>
      </c>
      <c r="AZ15" s="30">
        <f>AY15</f>
        <v>44438</v>
      </c>
      <c r="BA15" s="30" t="s">
        <v>140</v>
      </c>
      <c r="BB15" s="156" t="s">
        <v>193</v>
      </c>
      <c r="BC15" s="30">
        <v>44438</v>
      </c>
      <c r="BD15" s="30">
        <f>BC15</f>
        <v>44438</v>
      </c>
      <c r="BE15" s="30" t="s">
        <v>140</v>
      </c>
      <c r="BG15" s="152">
        <v>4</v>
      </c>
      <c r="BH15" s="136">
        <f t="shared" ref="BH15:CM15" si="226">(IF($AQ15&lt;=BH$6,VLOOKUP($AA15,$V$4:$AI$4,3,FALSE),0)+IF($AU15&lt;=BH$6,VLOOKUP($AA15,$V$4:$AI$4,5,FALSE),0)+IF($AY15&lt;=BH$6,VLOOKUP($AA15,$V$4:$AI$4,7,FALSE),0)+IF($BC15&lt;=BH$6,VLOOKUP($AA15,$V$4:$AI$4,9,FALSE),0))*$AJ15</f>
        <v>0</v>
      </c>
      <c r="BI15" s="136">
        <f t="shared" si="226"/>
        <v>0</v>
      </c>
      <c r="BJ15" s="136">
        <f t="shared" si="226"/>
        <v>0</v>
      </c>
      <c r="BK15" s="136">
        <f t="shared" si="226"/>
        <v>0</v>
      </c>
      <c r="BL15" s="136">
        <f t="shared" si="226"/>
        <v>150</v>
      </c>
      <c r="BM15" s="136">
        <f t="shared" si="226"/>
        <v>150</v>
      </c>
      <c r="BN15" s="136">
        <f t="shared" si="226"/>
        <v>150</v>
      </c>
      <c r="BO15" s="136">
        <f t="shared" si="226"/>
        <v>150</v>
      </c>
      <c r="BP15" s="136">
        <f t="shared" si="226"/>
        <v>150</v>
      </c>
      <c r="BQ15" s="136">
        <f t="shared" si="226"/>
        <v>150</v>
      </c>
      <c r="BR15" s="136">
        <f t="shared" si="226"/>
        <v>150</v>
      </c>
      <c r="BS15" s="136">
        <f t="shared" si="226"/>
        <v>150</v>
      </c>
      <c r="BT15" s="136">
        <f t="shared" si="226"/>
        <v>150</v>
      </c>
      <c r="BU15" s="136">
        <f t="shared" si="226"/>
        <v>285</v>
      </c>
      <c r="BV15" s="136">
        <f t="shared" si="226"/>
        <v>285</v>
      </c>
      <c r="BW15" s="136">
        <f t="shared" si="226"/>
        <v>285</v>
      </c>
      <c r="BX15" s="136">
        <f t="shared" si="226"/>
        <v>285</v>
      </c>
      <c r="BY15" s="136">
        <f t="shared" si="226"/>
        <v>285</v>
      </c>
      <c r="BZ15" s="136">
        <f t="shared" si="226"/>
        <v>300</v>
      </c>
      <c r="CA15" s="136">
        <f t="shared" si="226"/>
        <v>300</v>
      </c>
      <c r="CB15" s="136">
        <f t="shared" si="226"/>
        <v>300</v>
      </c>
      <c r="CC15" s="136">
        <f t="shared" si="226"/>
        <v>300</v>
      </c>
      <c r="CD15" s="136">
        <f t="shared" si="226"/>
        <v>300</v>
      </c>
      <c r="CE15" s="136">
        <f t="shared" si="226"/>
        <v>300</v>
      </c>
      <c r="CF15" s="136">
        <f t="shared" si="226"/>
        <v>300</v>
      </c>
      <c r="CG15" s="136">
        <f t="shared" si="226"/>
        <v>300</v>
      </c>
      <c r="CH15" s="136">
        <f t="shared" si="226"/>
        <v>300</v>
      </c>
      <c r="CI15" s="136">
        <f t="shared" si="226"/>
        <v>300</v>
      </c>
      <c r="CJ15" s="136">
        <f t="shared" si="226"/>
        <v>300</v>
      </c>
      <c r="CK15" s="136">
        <f t="shared" si="226"/>
        <v>300</v>
      </c>
      <c r="CL15" s="136">
        <f t="shared" si="226"/>
        <v>300</v>
      </c>
      <c r="CM15" s="136">
        <f t="shared" si="226"/>
        <v>300</v>
      </c>
      <c r="CN15" s="136">
        <f t="shared" ref="CN15:DG15" si="227">(IF($AQ15&lt;=CN$6,VLOOKUP($AA15,$V$4:$AI$4,3,FALSE),0)+IF($AU15&lt;=CN$6,VLOOKUP($AA15,$V$4:$AI$4,5,FALSE),0)+IF($AY15&lt;=CN$6,VLOOKUP($AA15,$V$4:$AI$4,7,FALSE),0)+IF($BC15&lt;=CN$6,VLOOKUP($AA15,$V$4:$AI$4,9,FALSE),0))*$AJ15</f>
        <v>300</v>
      </c>
      <c r="CO15" s="136">
        <f t="shared" si="227"/>
        <v>300</v>
      </c>
      <c r="CP15" s="136">
        <f t="shared" si="227"/>
        <v>300</v>
      </c>
      <c r="CQ15" s="136">
        <f t="shared" si="227"/>
        <v>300</v>
      </c>
      <c r="CR15" s="136">
        <f t="shared" si="227"/>
        <v>300</v>
      </c>
      <c r="CS15" s="136">
        <f t="shared" si="227"/>
        <v>300</v>
      </c>
      <c r="CT15" s="136">
        <f t="shared" si="227"/>
        <v>300</v>
      </c>
      <c r="CU15" s="136">
        <f t="shared" si="227"/>
        <v>300</v>
      </c>
      <c r="CV15" s="136">
        <f t="shared" si="227"/>
        <v>300</v>
      </c>
      <c r="CW15" s="136">
        <f t="shared" si="227"/>
        <v>300</v>
      </c>
      <c r="CX15" s="136">
        <f t="shared" si="227"/>
        <v>300</v>
      </c>
      <c r="CY15" s="136">
        <f t="shared" si="227"/>
        <v>300</v>
      </c>
      <c r="CZ15" s="136">
        <f t="shared" si="227"/>
        <v>300</v>
      </c>
      <c r="DA15" s="136">
        <f t="shared" si="227"/>
        <v>300</v>
      </c>
      <c r="DB15" s="136">
        <f t="shared" si="227"/>
        <v>300</v>
      </c>
      <c r="DC15" s="136">
        <f t="shared" si="227"/>
        <v>300</v>
      </c>
      <c r="DD15" s="136">
        <f t="shared" si="227"/>
        <v>300</v>
      </c>
      <c r="DE15" s="136">
        <f t="shared" si="227"/>
        <v>300</v>
      </c>
      <c r="DF15" s="136">
        <f t="shared" si="227"/>
        <v>300</v>
      </c>
      <c r="DG15" s="136">
        <f t="shared" si="227"/>
        <v>300</v>
      </c>
      <c r="DH15" s="137"/>
      <c r="DI15" s="152">
        <v>4</v>
      </c>
      <c r="DJ15" s="136">
        <f t="shared" ref="DJ15:EO15" si="228">(IF($AR15&lt;=DJ$6,VLOOKUP($AA15,$V$4:$AM$4,3,FALSE),0)+IF($AV15&lt;=DJ$6,VLOOKUP($AA15,$V$4:$AM$4,5,FALSE),0)+IF($AZ15&lt;=DJ$6,VLOOKUP($AA15,$V$4:$AM$4,7,FALSE),0)+IF($BD15&lt;=DJ$6,VLOOKUP($AA15,$V$4:$AM$4,9,FALSE),0))*$AJ15</f>
        <v>0</v>
      </c>
      <c r="DK15" s="136">
        <f t="shared" si="228"/>
        <v>0</v>
      </c>
      <c r="DL15" s="136">
        <f t="shared" si="228"/>
        <v>0</v>
      </c>
      <c r="DM15" s="136">
        <f t="shared" si="228"/>
        <v>0</v>
      </c>
      <c r="DN15" s="136">
        <f t="shared" si="228"/>
        <v>0</v>
      </c>
      <c r="DO15" s="136">
        <f t="shared" si="228"/>
        <v>0</v>
      </c>
      <c r="DP15" s="136">
        <f t="shared" si="228"/>
        <v>165</v>
      </c>
      <c r="DQ15" s="136">
        <f t="shared" si="228"/>
        <v>165</v>
      </c>
      <c r="DR15" s="136">
        <f t="shared" si="228"/>
        <v>165</v>
      </c>
      <c r="DS15" s="136">
        <f t="shared" si="228"/>
        <v>165</v>
      </c>
      <c r="DT15" s="136">
        <f t="shared" si="228"/>
        <v>165</v>
      </c>
      <c r="DU15" s="136">
        <f t="shared" si="228"/>
        <v>165</v>
      </c>
      <c r="DV15" s="136">
        <f t="shared" si="228"/>
        <v>165</v>
      </c>
      <c r="DW15" s="136">
        <f t="shared" si="228"/>
        <v>300</v>
      </c>
      <c r="DX15" s="136">
        <f t="shared" si="228"/>
        <v>300</v>
      </c>
      <c r="DY15" s="136">
        <f t="shared" si="228"/>
        <v>300</v>
      </c>
      <c r="DZ15" s="136">
        <f t="shared" si="228"/>
        <v>300</v>
      </c>
      <c r="EA15" s="136">
        <f t="shared" si="228"/>
        <v>300</v>
      </c>
      <c r="EB15" s="136">
        <f t="shared" si="228"/>
        <v>300</v>
      </c>
      <c r="EC15" s="136">
        <f t="shared" si="228"/>
        <v>300</v>
      </c>
      <c r="ED15" s="136">
        <f t="shared" si="228"/>
        <v>300</v>
      </c>
      <c r="EE15" s="136">
        <f t="shared" si="228"/>
        <v>300</v>
      </c>
      <c r="EF15" s="136">
        <f t="shared" si="228"/>
        <v>300</v>
      </c>
      <c r="EG15" s="136">
        <f t="shared" si="228"/>
        <v>300</v>
      </c>
      <c r="EH15" s="136">
        <f t="shared" si="228"/>
        <v>300</v>
      </c>
      <c r="EI15" s="136">
        <f t="shared" si="228"/>
        <v>300</v>
      </c>
      <c r="EJ15" s="136">
        <f t="shared" si="228"/>
        <v>300</v>
      </c>
      <c r="EK15" s="136">
        <f t="shared" si="228"/>
        <v>300</v>
      </c>
      <c r="EL15" s="136">
        <f t="shared" si="228"/>
        <v>300</v>
      </c>
      <c r="EM15" s="136">
        <f t="shared" si="228"/>
        <v>300</v>
      </c>
      <c r="EN15" s="136">
        <f t="shared" si="228"/>
        <v>300</v>
      </c>
      <c r="EO15" s="136">
        <f t="shared" si="228"/>
        <v>300</v>
      </c>
      <c r="EP15" s="136">
        <f t="shared" ref="EP15:FI15" si="229">(IF($AR15&lt;=EP$6,VLOOKUP($AA15,$V$4:$AM$4,3,FALSE),0)+IF($AV15&lt;=EP$6,VLOOKUP($AA15,$V$4:$AM$4,5,FALSE),0)+IF($AZ15&lt;=EP$6,VLOOKUP($AA15,$V$4:$AM$4,7,FALSE),0)+IF($BD15&lt;=EP$6,VLOOKUP($AA15,$V$4:$AM$4,9,FALSE),0))*$AJ15</f>
        <v>300</v>
      </c>
      <c r="EQ15" s="136">
        <f t="shared" si="229"/>
        <v>300</v>
      </c>
      <c r="ER15" s="136">
        <f t="shared" si="229"/>
        <v>300</v>
      </c>
      <c r="ES15" s="136">
        <f t="shared" si="229"/>
        <v>300</v>
      </c>
      <c r="ET15" s="136">
        <f t="shared" si="229"/>
        <v>300</v>
      </c>
      <c r="EU15" s="136">
        <f t="shared" si="229"/>
        <v>300</v>
      </c>
      <c r="EV15" s="136">
        <f t="shared" si="229"/>
        <v>300</v>
      </c>
      <c r="EW15" s="136">
        <f t="shared" si="229"/>
        <v>300</v>
      </c>
      <c r="EX15" s="136">
        <f t="shared" si="229"/>
        <v>300</v>
      </c>
      <c r="EY15" s="136">
        <f t="shared" si="229"/>
        <v>300</v>
      </c>
      <c r="EZ15" s="136">
        <f t="shared" si="229"/>
        <v>300</v>
      </c>
      <c r="FA15" s="136">
        <f t="shared" si="229"/>
        <v>300</v>
      </c>
      <c r="FB15" s="136">
        <f t="shared" si="229"/>
        <v>300</v>
      </c>
      <c r="FC15" s="136">
        <f t="shared" si="229"/>
        <v>300</v>
      </c>
      <c r="FD15" s="136">
        <f t="shared" si="229"/>
        <v>300</v>
      </c>
      <c r="FE15" s="136">
        <f t="shared" si="229"/>
        <v>300</v>
      </c>
      <c r="FF15" s="136">
        <f t="shared" si="229"/>
        <v>300</v>
      </c>
      <c r="FG15" s="136">
        <f t="shared" si="229"/>
        <v>300</v>
      </c>
      <c r="FH15" s="136">
        <f t="shared" si="229"/>
        <v>300</v>
      </c>
      <c r="FI15" s="136">
        <f t="shared" si="229"/>
        <v>300</v>
      </c>
      <c r="FJ15" s="137"/>
      <c r="FK15" s="152">
        <v>4</v>
      </c>
      <c r="FL15" s="136">
        <f t="shared" ref="FL15:GQ15" si="230">(IF($AS15&lt;=FL$6,VLOOKUP($AA15,$V$4:$AI$4,3,FALSE),0)+IF($AW15&lt;=FL$6,VLOOKUP($AA15,$V$4:$AI$4,5,FALSE),0)+IF($BA15&lt;=FL$6,VLOOKUP($AA15,$V$4:$AI$4,7,FALSE),0)+IF($BE15&lt;=FL$6,VLOOKUP($AA15,$V$4:$AI$4,9,FALSE),0))*$AJ15</f>
        <v>0</v>
      </c>
      <c r="FM15" s="136">
        <f t="shared" si="230"/>
        <v>0</v>
      </c>
      <c r="FN15" s="136">
        <f t="shared" si="230"/>
        <v>0</v>
      </c>
      <c r="FO15" s="136">
        <f t="shared" si="230"/>
        <v>0</v>
      </c>
      <c r="FP15" s="136">
        <f t="shared" si="230"/>
        <v>0</v>
      </c>
      <c r="FQ15" s="136">
        <f t="shared" si="230"/>
        <v>0</v>
      </c>
      <c r="FR15" s="136">
        <f t="shared" si="230"/>
        <v>0</v>
      </c>
      <c r="FS15" s="136">
        <f t="shared" si="230"/>
        <v>0</v>
      </c>
      <c r="FT15" s="136">
        <f t="shared" si="230"/>
        <v>0</v>
      </c>
      <c r="FU15" s="136">
        <f t="shared" si="230"/>
        <v>0</v>
      </c>
      <c r="FV15" s="136">
        <f t="shared" si="230"/>
        <v>0</v>
      </c>
      <c r="FW15" s="136">
        <f t="shared" si="230"/>
        <v>0</v>
      </c>
      <c r="FX15" s="136">
        <f t="shared" si="230"/>
        <v>0</v>
      </c>
      <c r="FY15" s="136">
        <f t="shared" si="230"/>
        <v>0</v>
      </c>
      <c r="FZ15" s="136">
        <f t="shared" si="230"/>
        <v>0</v>
      </c>
      <c r="GA15" s="136">
        <f t="shared" si="230"/>
        <v>0</v>
      </c>
      <c r="GB15" s="136">
        <f t="shared" si="230"/>
        <v>0</v>
      </c>
      <c r="GC15" s="136">
        <f t="shared" si="230"/>
        <v>0</v>
      </c>
      <c r="GD15" s="136">
        <f t="shared" si="230"/>
        <v>0</v>
      </c>
      <c r="GE15" s="136">
        <f t="shared" si="230"/>
        <v>0</v>
      </c>
      <c r="GF15" s="136">
        <f t="shared" si="230"/>
        <v>0</v>
      </c>
      <c r="GG15" s="136">
        <f t="shared" si="230"/>
        <v>0</v>
      </c>
      <c r="GH15" s="136">
        <f t="shared" si="230"/>
        <v>0</v>
      </c>
      <c r="GI15" s="136">
        <f t="shared" si="230"/>
        <v>0</v>
      </c>
      <c r="GJ15" s="136">
        <f t="shared" si="230"/>
        <v>0</v>
      </c>
      <c r="GK15" s="136">
        <f t="shared" si="230"/>
        <v>0</v>
      </c>
      <c r="GL15" s="136">
        <f t="shared" si="230"/>
        <v>0</v>
      </c>
      <c r="GM15" s="136">
        <f t="shared" si="230"/>
        <v>0</v>
      </c>
      <c r="GN15" s="136">
        <f t="shared" si="230"/>
        <v>0</v>
      </c>
      <c r="GO15" s="136">
        <f t="shared" si="230"/>
        <v>0</v>
      </c>
      <c r="GP15" s="136">
        <f t="shared" si="230"/>
        <v>0</v>
      </c>
      <c r="GQ15" s="136">
        <f t="shared" si="230"/>
        <v>0</v>
      </c>
      <c r="GR15" s="136">
        <f t="shared" ref="GR15:HK15" si="231">(IF($AS15&lt;=GR$6,VLOOKUP($AA15,$V$4:$AI$4,3,FALSE),0)+IF($AW15&lt;=GR$6,VLOOKUP($AA15,$V$4:$AI$4,5,FALSE),0)+IF($BA15&lt;=GR$6,VLOOKUP($AA15,$V$4:$AI$4,7,FALSE),0)+IF($BE15&lt;=GR$6,VLOOKUP($AA15,$V$4:$AI$4,9,FALSE),0))*$AJ15</f>
        <v>0</v>
      </c>
      <c r="GS15" s="136">
        <f t="shared" si="231"/>
        <v>0</v>
      </c>
      <c r="GT15" s="136">
        <f t="shared" si="231"/>
        <v>0</v>
      </c>
      <c r="GU15" s="136">
        <f t="shared" si="231"/>
        <v>0</v>
      </c>
      <c r="GV15" s="136">
        <f t="shared" si="231"/>
        <v>0</v>
      </c>
      <c r="GW15" s="136">
        <f t="shared" si="231"/>
        <v>0</v>
      </c>
      <c r="GX15" s="136">
        <f t="shared" si="231"/>
        <v>0</v>
      </c>
      <c r="GY15" s="136">
        <f t="shared" si="231"/>
        <v>0</v>
      </c>
      <c r="GZ15" s="136">
        <f t="shared" si="231"/>
        <v>0</v>
      </c>
      <c r="HA15" s="136">
        <f t="shared" si="231"/>
        <v>0</v>
      </c>
      <c r="HB15" s="136">
        <f t="shared" si="231"/>
        <v>0</v>
      </c>
      <c r="HC15" s="136">
        <f t="shared" si="231"/>
        <v>0</v>
      </c>
      <c r="HD15" s="136">
        <f t="shared" si="231"/>
        <v>0</v>
      </c>
      <c r="HE15" s="136">
        <f t="shared" si="231"/>
        <v>0</v>
      </c>
      <c r="HF15" s="136">
        <f t="shared" si="231"/>
        <v>0</v>
      </c>
      <c r="HG15" s="136">
        <f t="shared" si="231"/>
        <v>0</v>
      </c>
      <c r="HH15" s="136">
        <f t="shared" si="231"/>
        <v>0</v>
      </c>
      <c r="HI15" s="136">
        <f t="shared" si="231"/>
        <v>0</v>
      </c>
      <c r="HJ15" s="136">
        <f t="shared" si="231"/>
        <v>0</v>
      </c>
      <c r="HK15" s="136">
        <f t="shared" si="231"/>
        <v>0</v>
      </c>
    </row>
    <row r="16" spans="1:220">
      <c r="A16" s="35">
        <f t="shared" si="120"/>
        <v>0</v>
      </c>
      <c r="B16" s="212" t="s">
        <v>85</v>
      </c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126"/>
      <c r="S16" s="126"/>
      <c r="T16" s="126"/>
      <c r="U16" s="127"/>
      <c r="V16" s="128"/>
      <c r="W16" s="214"/>
      <c r="X16" s="214"/>
      <c r="Y16" s="181"/>
      <c r="Z16" s="181"/>
      <c r="AA16" s="188"/>
      <c r="AB16" s="190">
        <f t="shared" ref="AB16:AI16" si="232">SUBTOTAL(9,AB17:AB26)</f>
        <v>94.25</v>
      </c>
      <c r="AC16" s="190">
        <f t="shared" si="232"/>
        <v>94.25</v>
      </c>
      <c r="AD16" s="190">
        <f t="shared" si="232"/>
        <v>94.25</v>
      </c>
      <c r="AE16" s="190">
        <f t="shared" si="232"/>
        <v>94.25</v>
      </c>
      <c r="AF16" s="190">
        <f t="shared" si="232"/>
        <v>94.25</v>
      </c>
      <c r="AG16" s="190">
        <f t="shared" si="232"/>
        <v>94.25</v>
      </c>
      <c r="AH16" s="190">
        <f t="shared" si="232"/>
        <v>94.25</v>
      </c>
      <c r="AI16" s="190">
        <f t="shared" si="232"/>
        <v>94.25</v>
      </c>
      <c r="AJ16" s="129">
        <f>SUBTOTAL(9,AJ17:AJ26)</f>
        <v>754</v>
      </c>
      <c r="AK16" s="129">
        <f>SUBTOTAL(9,AK17:AK26)</f>
        <v>400.70000000000005</v>
      </c>
      <c r="AL16" s="129">
        <f>SUBTOTAL(9,AL17:AL26)</f>
        <v>0</v>
      </c>
      <c r="AM16" s="130"/>
      <c r="AN16" s="130"/>
      <c r="AO16" s="131"/>
      <c r="AP16" s="133"/>
      <c r="AQ16" s="173"/>
      <c r="AR16" s="173"/>
      <c r="AS16" s="191"/>
      <c r="AT16" s="173"/>
      <c r="AU16" s="173"/>
      <c r="AV16" s="173"/>
      <c r="AW16" s="191"/>
      <c r="AX16" s="173"/>
      <c r="AY16" s="173"/>
      <c r="AZ16" s="173"/>
      <c r="BA16" s="30"/>
      <c r="BB16" s="173"/>
      <c r="BC16" s="173"/>
      <c r="BD16" s="173"/>
      <c r="BE16" s="191"/>
      <c r="BG16" s="152">
        <v>5</v>
      </c>
      <c r="BH16" s="135">
        <f>SUBTOTAL(9,BH17:BH26)</f>
        <v>23.7</v>
      </c>
      <c r="BI16" s="148">
        <f t="shared" ref="BI16:DF16" si="233">SUBTOTAL(9,BI17:BI26)</f>
        <v>23.7</v>
      </c>
      <c r="BJ16" s="148">
        <f t="shared" si="233"/>
        <v>23.7</v>
      </c>
      <c r="BK16" s="148">
        <f t="shared" si="233"/>
        <v>23.7</v>
      </c>
      <c r="BL16" s="148">
        <f t="shared" si="233"/>
        <v>400.70000000000005</v>
      </c>
      <c r="BM16" s="148">
        <f t="shared" si="233"/>
        <v>400.70000000000005</v>
      </c>
      <c r="BN16" s="148">
        <f t="shared" si="233"/>
        <v>400.70000000000005</v>
      </c>
      <c r="BO16" s="148">
        <f t="shared" si="233"/>
        <v>400.70000000000005</v>
      </c>
      <c r="BP16" s="148">
        <f t="shared" si="233"/>
        <v>400.70000000000005</v>
      </c>
      <c r="BQ16" s="148">
        <f t="shared" si="233"/>
        <v>400.70000000000005</v>
      </c>
      <c r="BR16" s="148">
        <f t="shared" si="233"/>
        <v>400.70000000000005</v>
      </c>
      <c r="BS16" s="148">
        <f t="shared" si="233"/>
        <v>400.70000000000005</v>
      </c>
      <c r="BT16" s="148">
        <f t="shared" si="233"/>
        <v>400.70000000000005</v>
      </c>
      <c r="BU16" s="148">
        <f t="shared" si="233"/>
        <v>650.15</v>
      </c>
      <c r="BV16" s="148">
        <f t="shared" si="233"/>
        <v>713.9</v>
      </c>
      <c r="BW16" s="148">
        <f t="shared" si="233"/>
        <v>716.30000000000007</v>
      </c>
      <c r="BX16" s="148">
        <f t="shared" si="233"/>
        <v>716.30000000000007</v>
      </c>
      <c r="BY16" s="148">
        <f t="shared" si="233"/>
        <v>716.30000000000007</v>
      </c>
      <c r="BZ16" s="148">
        <f t="shared" si="233"/>
        <v>750.05</v>
      </c>
      <c r="CA16" s="148">
        <f t="shared" si="233"/>
        <v>750.05</v>
      </c>
      <c r="CB16" s="148">
        <f t="shared" si="233"/>
        <v>750.05</v>
      </c>
      <c r="CC16" s="148">
        <f t="shared" si="233"/>
        <v>750.05</v>
      </c>
      <c r="CD16" s="148">
        <f t="shared" si="233"/>
        <v>750.84999999999991</v>
      </c>
      <c r="CE16" s="148">
        <f t="shared" si="233"/>
        <v>750.84999999999991</v>
      </c>
      <c r="CF16" s="148">
        <f t="shared" si="233"/>
        <v>750.84999999999991</v>
      </c>
      <c r="CG16" s="148">
        <f t="shared" si="233"/>
        <v>750.84999999999991</v>
      </c>
      <c r="CH16" s="148">
        <f t="shared" si="233"/>
        <v>751.65</v>
      </c>
      <c r="CI16" s="148">
        <f t="shared" si="233"/>
        <v>751.65</v>
      </c>
      <c r="CJ16" s="148">
        <f t="shared" si="233"/>
        <v>751.65</v>
      </c>
      <c r="CK16" s="148">
        <f t="shared" si="233"/>
        <v>751.65</v>
      </c>
      <c r="CL16" s="148">
        <f t="shared" si="233"/>
        <v>751.65</v>
      </c>
      <c r="CM16" s="148">
        <f t="shared" si="233"/>
        <v>754</v>
      </c>
      <c r="CN16" s="148">
        <f t="shared" si="233"/>
        <v>754</v>
      </c>
      <c r="CO16" s="148">
        <f t="shared" si="233"/>
        <v>754</v>
      </c>
      <c r="CP16" s="148">
        <f t="shared" si="233"/>
        <v>754</v>
      </c>
      <c r="CQ16" s="148">
        <f t="shared" si="233"/>
        <v>754</v>
      </c>
      <c r="CR16" s="148">
        <f t="shared" si="233"/>
        <v>754</v>
      </c>
      <c r="CS16" s="148">
        <f t="shared" si="233"/>
        <v>754</v>
      </c>
      <c r="CT16" s="148">
        <f t="shared" si="233"/>
        <v>754</v>
      </c>
      <c r="CU16" s="148">
        <f t="shared" si="233"/>
        <v>754</v>
      </c>
      <c r="CV16" s="148">
        <f t="shared" si="233"/>
        <v>754</v>
      </c>
      <c r="CW16" s="148">
        <f t="shared" si="233"/>
        <v>754</v>
      </c>
      <c r="CX16" s="148">
        <f t="shared" si="233"/>
        <v>754</v>
      </c>
      <c r="CY16" s="148">
        <f t="shared" si="233"/>
        <v>754</v>
      </c>
      <c r="CZ16" s="148">
        <f t="shared" si="233"/>
        <v>754</v>
      </c>
      <c r="DA16" s="148">
        <f t="shared" si="233"/>
        <v>754</v>
      </c>
      <c r="DB16" s="148">
        <f t="shared" si="233"/>
        <v>754</v>
      </c>
      <c r="DC16" s="148">
        <f t="shared" si="233"/>
        <v>754</v>
      </c>
      <c r="DD16" s="148">
        <f t="shared" si="233"/>
        <v>754</v>
      </c>
      <c r="DE16" s="148">
        <f t="shared" si="233"/>
        <v>754</v>
      </c>
      <c r="DF16" s="148">
        <f t="shared" si="233"/>
        <v>754</v>
      </c>
      <c r="DG16" s="154">
        <f>SUBTOTAL(9,DG17:DG26)</f>
        <v>754</v>
      </c>
      <c r="DH16" s="137"/>
      <c r="DI16" s="152">
        <v>5</v>
      </c>
      <c r="DJ16" s="135">
        <f t="shared" ref="DJ16" si="234">SUBTOTAL(9,DJ17:DJ26)</f>
        <v>23.7</v>
      </c>
      <c r="DK16" s="148">
        <f t="shared" ref="DK16" si="235">SUBTOTAL(9,DK17:DK26)</f>
        <v>23.7</v>
      </c>
      <c r="DL16" s="148">
        <f t="shared" ref="DL16" si="236">SUBTOTAL(9,DL17:DL26)</f>
        <v>23.7</v>
      </c>
      <c r="DM16" s="148">
        <f t="shared" ref="DM16" si="237">SUBTOTAL(9,DM17:DM26)</f>
        <v>23.7</v>
      </c>
      <c r="DN16" s="148">
        <f t="shared" ref="DN16" si="238">SUBTOTAL(9,DN17:DN26)</f>
        <v>23.7</v>
      </c>
      <c r="DO16" s="148">
        <f t="shared" ref="DO16" si="239">SUBTOTAL(9,DO17:DO26)</f>
        <v>23.7</v>
      </c>
      <c r="DP16" s="148">
        <f t="shared" ref="DP16" si="240">SUBTOTAL(9,DP17:DP26)</f>
        <v>438.4</v>
      </c>
      <c r="DQ16" s="148">
        <f t="shared" ref="DQ16" si="241">SUBTOTAL(9,DQ17:DQ26)</f>
        <v>438.4</v>
      </c>
      <c r="DR16" s="148">
        <f t="shared" ref="DR16" si="242">SUBTOTAL(9,DR17:DR26)</f>
        <v>438.4</v>
      </c>
      <c r="DS16" s="148">
        <f t="shared" ref="DS16" si="243">SUBTOTAL(9,DS17:DS26)</f>
        <v>438.4</v>
      </c>
      <c r="DT16" s="148">
        <f t="shared" ref="DT16" si="244">SUBTOTAL(9,DT17:DT26)</f>
        <v>438.4</v>
      </c>
      <c r="DU16" s="148">
        <f t="shared" ref="DU16" si="245">SUBTOTAL(9,DU17:DU26)</f>
        <v>438.4</v>
      </c>
      <c r="DV16" s="148">
        <f t="shared" ref="DV16" si="246">SUBTOTAL(9,DV17:DV26)</f>
        <v>438.4</v>
      </c>
      <c r="DW16" s="148">
        <f t="shared" ref="DW16" si="247">SUBTOTAL(9,DW17:DW26)</f>
        <v>687.85</v>
      </c>
      <c r="DX16" s="148">
        <f t="shared" ref="DX16" si="248">SUBTOTAL(9,DX17:DX26)</f>
        <v>751.6</v>
      </c>
      <c r="DY16" s="148">
        <f t="shared" ref="DY16" si="249">SUBTOTAL(9,DY17:DY26)</f>
        <v>754</v>
      </c>
      <c r="DZ16" s="148">
        <f t="shared" ref="DZ16" si="250">SUBTOTAL(9,DZ17:DZ26)</f>
        <v>754</v>
      </c>
      <c r="EA16" s="148">
        <f t="shared" ref="EA16" si="251">SUBTOTAL(9,EA17:EA26)</f>
        <v>754</v>
      </c>
      <c r="EB16" s="148">
        <f t="shared" ref="EB16" si="252">SUBTOTAL(9,EB17:EB26)</f>
        <v>754</v>
      </c>
      <c r="EC16" s="148">
        <f t="shared" ref="EC16" si="253">SUBTOTAL(9,EC17:EC26)</f>
        <v>754</v>
      </c>
      <c r="ED16" s="148">
        <f t="shared" ref="ED16" si="254">SUBTOTAL(9,ED17:ED26)</f>
        <v>754</v>
      </c>
      <c r="EE16" s="148">
        <f t="shared" ref="EE16" si="255">SUBTOTAL(9,EE17:EE26)</f>
        <v>754</v>
      </c>
      <c r="EF16" s="148">
        <f t="shared" ref="EF16" si="256">SUBTOTAL(9,EF17:EF26)</f>
        <v>754</v>
      </c>
      <c r="EG16" s="148">
        <f t="shared" ref="EG16" si="257">SUBTOTAL(9,EG17:EG26)</f>
        <v>754</v>
      </c>
      <c r="EH16" s="148">
        <f t="shared" ref="EH16" si="258">SUBTOTAL(9,EH17:EH26)</f>
        <v>754</v>
      </c>
      <c r="EI16" s="148">
        <f t="shared" ref="EI16" si="259">SUBTOTAL(9,EI17:EI26)</f>
        <v>754</v>
      </c>
      <c r="EJ16" s="148">
        <f t="shared" ref="EJ16" si="260">SUBTOTAL(9,EJ17:EJ26)</f>
        <v>754</v>
      </c>
      <c r="EK16" s="148">
        <f t="shared" ref="EK16" si="261">SUBTOTAL(9,EK17:EK26)</f>
        <v>754</v>
      </c>
      <c r="EL16" s="148">
        <f t="shared" ref="EL16" si="262">SUBTOTAL(9,EL17:EL26)</f>
        <v>754</v>
      </c>
      <c r="EM16" s="148">
        <f t="shared" ref="EM16" si="263">SUBTOTAL(9,EM17:EM26)</f>
        <v>754</v>
      </c>
      <c r="EN16" s="148">
        <f t="shared" ref="EN16" si="264">SUBTOTAL(9,EN17:EN26)</f>
        <v>754</v>
      </c>
      <c r="EO16" s="148">
        <f t="shared" ref="EO16" si="265">SUBTOTAL(9,EO17:EO26)</f>
        <v>754</v>
      </c>
      <c r="EP16" s="148">
        <f t="shared" ref="EP16" si="266">SUBTOTAL(9,EP17:EP26)</f>
        <v>754</v>
      </c>
      <c r="EQ16" s="148">
        <f t="shared" ref="EQ16" si="267">SUBTOTAL(9,EQ17:EQ26)</f>
        <v>754</v>
      </c>
      <c r="ER16" s="148">
        <f t="shared" ref="ER16" si="268">SUBTOTAL(9,ER17:ER26)</f>
        <v>754</v>
      </c>
      <c r="ES16" s="148">
        <f t="shared" ref="ES16" si="269">SUBTOTAL(9,ES17:ES26)</f>
        <v>754</v>
      </c>
      <c r="ET16" s="148">
        <f t="shared" ref="ET16" si="270">SUBTOTAL(9,ET17:ET26)</f>
        <v>754</v>
      </c>
      <c r="EU16" s="148">
        <f t="shared" ref="EU16" si="271">SUBTOTAL(9,EU17:EU26)</f>
        <v>754</v>
      </c>
      <c r="EV16" s="148">
        <f t="shared" ref="EV16" si="272">SUBTOTAL(9,EV17:EV26)</f>
        <v>754</v>
      </c>
      <c r="EW16" s="148">
        <f t="shared" ref="EW16" si="273">SUBTOTAL(9,EW17:EW26)</f>
        <v>754</v>
      </c>
      <c r="EX16" s="148">
        <f t="shared" ref="EX16" si="274">SUBTOTAL(9,EX17:EX26)</f>
        <v>754</v>
      </c>
      <c r="EY16" s="148">
        <f t="shared" ref="EY16" si="275">SUBTOTAL(9,EY17:EY26)</f>
        <v>754</v>
      </c>
      <c r="EZ16" s="148">
        <f t="shared" ref="EZ16" si="276">SUBTOTAL(9,EZ17:EZ26)</f>
        <v>754</v>
      </c>
      <c r="FA16" s="148">
        <f t="shared" ref="FA16" si="277">SUBTOTAL(9,FA17:FA26)</f>
        <v>754</v>
      </c>
      <c r="FB16" s="148">
        <f t="shared" ref="FB16" si="278">SUBTOTAL(9,FB17:FB26)</f>
        <v>754</v>
      </c>
      <c r="FC16" s="148">
        <f t="shared" ref="FC16" si="279">SUBTOTAL(9,FC17:FC26)</f>
        <v>754</v>
      </c>
      <c r="FD16" s="148">
        <f t="shared" ref="FD16" si="280">SUBTOTAL(9,FD17:FD26)</f>
        <v>754</v>
      </c>
      <c r="FE16" s="148">
        <f t="shared" ref="FE16" si="281">SUBTOTAL(9,FE17:FE26)</f>
        <v>754</v>
      </c>
      <c r="FF16" s="148">
        <f t="shared" ref="FF16" si="282">SUBTOTAL(9,FF17:FF26)</f>
        <v>754</v>
      </c>
      <c r="FG16" s="148">
        <f t="shared" ref="FG16" si="283">SUBTOTAL(9,FG17:FG26)</f>
        <v>754</v>
      </c>
      <c r="FH16" s="148">
        <f t="shared" ref="FH16" si="284">SUBTOTAL(9,FH17:FH26)</f>
        <v>754</v>
      </c>
      <c r="FI16" s="154">
        <f t="shared" ref="FI16" si="285">SUBTOTAL(9,FI17:FI26)</f>
        <v>754</v>
      </c>
      <c r="FJ16" s="137"/>
      <c r="FK16" s="152">
        <v>5</v>
      </c>
      <c r="FL16" s="135">
        <f t="shared" ref="FL16" si="286">SUBTOTAL(9,FL17:FL26)</f>
        <v>0</v>
      </c>
      <c r="FM16" s="148">
        <f t="shared" ref="FM16" si="287">SUBTOTAL(9,FM17:FM26)</f>
        <v>0</v>
      </c>
      <c r="FN16" s="148">
        <f t="shared" ref="FN16" si="288">SUBTOTAL(9,FN17:FN26)</f>
        <v>0</v>
      </c>
      <c r="FO16" s="148">
        <f t="shared" ref="FO16" si="289">SUBTOTAL(9,FO17:FO26)</f>
        <v>0</v>
      </c>
      <c r="FP16" s="148">
        <f t="shared" ref="FP16" si="290">SUBTOTAL(9,FP17:FP26)</f>
        <v>0</v>
      </c>
      <c r="FQ16" s="148">
        <f t="shared" ref="FQ16" si="291">SUBTOTAL(9,FQ17:FQ26)</f>
        <v>0</v>
      </c>
      <c r="FR16" s="148">
        <f t="shared" ref="FR16" si="292">SUBTOTAL(9,FR17:FR26)</f>
        <v>0</v>
      </c>
      <c r="FS16" s="148">
        <f t="shared" ref="FS16" si="293">SUBTOTAL(9,FS17:FS26)</f>
        <v>0</v>
      </c>
      <c r="FT16" s="148">
        <f t="shared" ref="FT16" si="294">SUBTOTAL(9,FT17:FT26)</f>
        <v>0</v>
      </c>
      <c r="FU16" s="148">
        <f t="shared" ref="FU16" si="295">SUBTOTAL(9,FU17:FU26)</f>
        <v>0</v>
      </c>
      <c r="FV16" s="148">
        <f t="shared" ref="FV16" si="296">SUBTOTAL(9,FV17:FV26)</f>
        <v>0</v>
      </c>
      <c r="FW16" s="148">
        <f t="shared" ref="FW16" si="297">SUBTOTAL(9,FW17:FW26)</f>
        <v>0</v>
      </c>
      <c r="FX16" s="148">
        <f t="shared" ref="FX16" si="298">SUBTOTAL(9,FX17:FX26)</f>
        <v>0</v>
      </c>
      <c r="FY16" s="148">
        <f t="shared" ref="FY16" si="299">SUBTOTAL(9,FY17:FY26)</f>
        <v>0</v>
      </c>
      <c r="FZ16" s="148">
        <f t="shared" ref="FZ16" si="300">SUBTOTAL(9,FZ17:FZ26)</f>
        <v>0</v>
      </c>
      <c r="GA16" s="148">
        <f t="shared" ref="GA16" si="301">SUBTOTAL(9,GA17:GA26)</f>
        <v>0</v>
      </c>
      <c r="GB16" s="148">
        <f t="shared" ref="GB16" si="302">SUBTOTAL(9,GB17:GB26)</f>
        <v>0</v>
      </c>
      <c r="GC16" s="148">
        <f t="shared" ref="GC16" si="303">SUBTOTAL(9,GC17:GC26)</f>
        <v>0</v>
      </c>
      <c r="GD16" s="148">
        <f t="shared" ref="GD16" si="304">SUBTOTAL(9,GD17:GD26)</f>
        <v>0</v>
      </c>
      <c r="GE16" s="148">
        <f t="shared" ref="GE16" si="305">SUBTOTAL(9,GE17:GE26)</f>
        <v>0</v>
      </c>
      <c r="GF16" s="148">
        <f t="shared" ref="GF16" si="306">SUBTOTAL(9,GF17:GF26)</f>
        <v>0</v>
      </c>
      <c r="GG16" s="148">
        <f t="shared" ref="GG16" si="307">SUBTOTAL(9,GG17:GG26)</f>
        <v>0</v>
      </c>
      <c r="GH16" s="148">
        <f t="shared" ref="GH16" si="308">SUBTOTAL(9,GH17:GH26)</f>
        <v>0</v>
      </c>
      <c r="GI16" s="148">
        <f t="shared" ref="GI16" si="309">SUBTOTAL(9,GI17:GI26)</f>
        <v>0</v>
      </c>
      <c r="GJ16" s="148">
        <f t="shared" ref="GJ16" si="310">SUBTOTAL(9,GJ17:GJ26)</f>
        <v>0</v>
      </c>
      <c r="GK16" s="148">
        <f t="shared" ref="GK16" si="311">SUBTOTAL(9,GK17:GK26)</f>
        <v>0</v>
      </c>
      <c r="GL16" s="148">
        <f t="shared" ref="GL16" si="312">SUBTOTAL(9,GL17:GL26)</f>
        <v>0</v>
      </c>
      <c r="GM16" s="148">
        <f t="shared" ref="GM16" si="313">SUBTOTAL(9,GM17:GM26)</f>
        <v>0</v>
      </c>
      <c r="GN16" s="148">
        <f t="shared" ref="GN16" si="314">SUBTOTAL(9,GN17:GN26)</f>
        <v>0</v>
      </c>
      <c r="GO16" s="148">
        <f t="shared" ref="GO16" si="315">SUBTOTAL(9,GO17:GO26)</f>
        <v>0</v>
      </c>
      <c r="GP16" s="148">
        <f t="shared" ref="GP16" si="316">SUBTOTAL(9,GP17:GP26)</f>
        <v>0</v>
      </c>
      <c r="GQ16" s="148">
        <f t="shared" ref="GQ16" si="317">SUBTOTAL(9,GQ17:GQ26)</f>
        <v>0</v>
      </c>
      <c r="GR16" s="148">
        <f t="shared" ref="GR16" si="318">SUBTOTAL(9,GR17:GR26)</f>
        <v>0</v>
      </c>
      <c r="GS16" s="148">
        <f t="shared" ref="GS16" si="319">SUBTOTAL(9,GS17:GS26)</f>
        <v>0</v>
      </c>
      <c r="GT16" s="148">
        <f t="shared" ref="GT16" si="320">SUBTOTAL(9,GT17:GT26)</f>
        <v>0</v>
      </c>
      <c r="GU16" s="148">
        <f t="shared" ref="GU16" si="321">SUBTOTAL(9,GU17:GU26)</f>
        <v>0</v>
      </c>
      <c r="GV16" s="148">
        <f t="shared" ref="GV16" si="322">SUBTOTAL(9,GV17:GV26)</f>
        <v>0</v>
      </c>
      <c r="GW16" s="148">
        <f t="shared" ref="GW16" si="323">SUBTOTAL(9,GW17:GW26)</f>
        <v>0</v>
      </c>
      <c r="GX16" s="148">
        <f t="shared" ref="GX16" si="324">SUBTOTAL(9,GX17:GX26)</f>
        <v>0</v>
      </c>
      <c r="GY16" s="148">
        <f t="shared" ref="GY16" si="325">SUBTOTAL(9,GY17:GY26)</f>
        <v>0</v>
      </c>
      <c r="GZ16" s="148">
        <f t="shared" ref="GZ16" si="326">SUBTOTAL(9,GZ17:GZ26)</f>
        <v>0</v>
      </c>
      <c r="HA16" s="148">
        <f t="shared" ref="HA16" si="327">SUBTOTAL(9,HA17:HA26)</f>
        <v>0</v>
      </c>
      <c r="HB16" s="148">
        <f t="shared" ref="HB16" si="328">SUBTOTAL(9,HB17:HB26)</f>
        <v>0</v>
      </c>
      <c r="HC16" s="148">
        <f t="shared" ref="HC16" si="329">SUBTOTAL(9,HC17:HC26)</f>
        <v>0</v>
      </c>
      <c r="HD16" s="148">
        <f t="shared" ref="HD16" si="330">SUBTOTAL(9,HD17:HD26)</f>
        <v>0</v>
      </c>
      <c r="HE16" s="148">
        <f t="shared" ref="HE16" si="331">SUBTOTAL(9,HE17:HE26)</f>
        <v>0</v>
      </c>
      <c r="HF16" s="148">
        <f t="shared" ref="HF16" si="332">SUBTOTAL(9,HF17:HF26)</f>
        <v>0</v>
      </c>
      <c r="HG16" s="148">
        <f t="shared" ref="HG16" si="333">SUBTOTAL(9,HG17:HG26)</f>
        <v>0</v>
      </c>
      <c r="HH16" s="148">
        <f t="shared" ref="HH16" si="334">SUBTOTAL(9,HH17:HH26)</f>
        <v>0</v>
      </c>
      <c r="HI16" s="148">
        <f t="shared" ref="HI16" si="335">SUBTOTAL(9,HI17:HI26)</f>
        <v>0</v>
      </c>
      <c r="HJ16" s="148">
        <f t="shared" ref="HJ16" si="336">SUBTOTAL(9,HJ17:HJ26)</f>
        <v>0</v>
      </c>
      <c r="HK16" s="154">
        <f t="shared" ref="HK16" si="337">SUBTOTAL(9,HK17:HK26)</f>
        <v>0</v>
      </c>
    </row>
    <row r="17" spans="1:219" ht="45">
      <c r="A17" s="35" t="str">
        <f t="shared" si="120"/>
        <v/>
      </c>
      <c r="B17" s="35"/>
      <c r="C17" s="35"/>
      <c r="D17" s="35"/>
      <c r="E17" s="35"/>
      <c r="F17" s="35"/>
      <c r="G17" s="35"/>
      <c r="H17" s="35"/>
      <c r="I17" s="35" t="s">
        <v>87</v>
      </c>
      <c r="J17" s="35"/>
      <c r="K17" s="35"/>
      <c r="L17" s="212" t="s">
        <v>258</v>
      </c>
      <c r="M17" s="35"/>
      <c r="N17" s="35"/>
      <c r="O17" s="35"/>
      <c r="P17" s="35"/>
      <c r="Q17" s="35"/>
      <c r="R17" s="32"/>
      <c r="S17" s="32"/>
      <c r="T17" s="32" t="s">
        <v>82</v>
      </c>
      <c r="U17" s="18"/>
      <c r="V17" s="16"/>
      <c r="W17" s="208" t="s">
        <v>73</v>
      </c>
      <c r="X17" s="208"/>
      <c r="Y17" s="178">
        <v>44475</v>
      </c>
      <c r="Z17" s="178">
        <v>44535</v>
      </c>
      <c r="AA17" s="187" t="s">
        <v>258</v>
      </c>
      <c r="AB17" s="189">
        <v>15</v>
      </c>
      <c r="AC17" s="189">
        <v>15</v>
      </c>
      <c r="AD17" s="189">
        <v>15</v>
      </c>
      <c r="AE17" s="189">
        <v>15</v>
      </c>
      <c r="AF17" s="189">
        <v>15</v>
      </c>
      <c r="AG17" s="189">
        <v>15</v>
      </c>
      <c r="AH17" s="189">
        <v>15</v>
      </c>
      <c r="AI17" s="189">
        <v>15</v>
      </c>
      <c r="AJ17" s="186">
        <f t="shared" ref="AJ17:AJ26" si="338">SUM(AB17:AI17)</f>
        <v>120</v>
      </c>
      <c r="AK17" s="28">
        <f t="shared" ref="AK17:AK26" si="339">AM17*AJ17</f>
        <v>60</v>
      </c>
      <c r="AL17" s="28">
        <f t="shared" ref="AL17:AL26" si="340">AN17*AJ17</f>
        <v>0</v>
      </c>
      <c r="AM17" s="29">
        <f t="shared" ref="AM17:AM26" si="341">IF(AQ17&lt;=$D$2,VLOOKUP($AA17,$V$4:$AI$4,3,FALSE),0)+IF(AU17&lt;=$D$2,VLOOKUP($AA17,$V$4:$AI$4,5,FALSE),0)+IF(AY17&lt;=$D$2,VLOOKUP($AA17,$V$4:$AI$4,7,FALSE),0)+IF(BC17&lt;=$D$2,VLOOKUP($AA17,$V$4:$AI$4,9,FALSE),0)</f>
        <v>0.5</v>
      </c>
      <c r="AN17" s="29">
        <f t="shared" ref="AN17:AN26" si="342">IF(AS17&lt;=$D$2,VLOOKUP($AA17,$V$4:$AI$4,3,FALSE),0)+IF(AW17&lt;=$D$2,VLOOKUP($AA17,$V$4:$AI$4,5,FALSE),0)+IF(BA17&lt;=$D$2,VLOOKUP($AA17,$V$4:$AI$4,7,FALSE),0)+IF(BE17&lt;=$D$2,VLOOKUP($AA17,$V$4:$AI$4,9,FALSE),0)</f>
        <v>0</v>
      </c>
      <c r="AO17" s="33">
        <f>AN17-AM17</f>
        <v>-0.5</v>
      </c>
      <c r="AP17" s="133" t="s">
        <v>93</v>
      </c>
      <c r="AQ17" s="30">
        <f t="shared" ref="AQ17:AQ26" si="343">Y17</f>
        <v>44475</v>
      </c>
      <c r="AR17" s="30">
        <v>44392</v>
      </c>
      <c r="AS17" s="30" t="s">
        <v>140</v>
      </c>
      <c r="AT17" s="30" t="s">
        <v>190</v>
      </c>
      <c r="AU17" s="30">
        <v>44377</v>
      </c>
      <c r="AV17" s="30">
        <v>44392</v>
      </c>
      <c r="AW17" s="30" t="s">
        <v>140</v>
      </c>
      <c r="AX17" s="30" t="s">
        <v>191</v>
      </c>
      <c r="AY17" s="30">
        <v>44438</v>
      </c>
      <c r="AZ17" s="30">
        <f>AY17</f>
        <v>44438</v>
      </c>
      <c r="BA17" s="30" t="s">
        <v>140</v>
      </c>
      <c r="BB17" s="156" t="s">
        <v>193</v>
      </c>
      <c r="BC17" s="30">
        <v>44438</v>
      </c>
      <c r="BD17" s="30">
        <f>BC17</f>
        <v>44438</v>
      </c>
      <c r="BE17" s="30" t="s">
        <v>140</v>
      </c>
      <c r="BG17" s="152">
        <v>6</v>
      </c>
      <c r="BH17" s="136">
        <f t="shared" ref="BH17:BQ26" si="344">(IF($AQ17&lt;=BH$6,VLOOKUP($AA17,$V$4:$AI$4,3,FALSE),0)+IF($AU17&lt;=BH$6,VLOOKUP($AA17,$V$4:$AI$4,5,FALSE),0)+IF($AY17&lt;=BH$6,VLOOKUP($AA17,$V$4:$AI$4,7,FALSE),0)+IF($BC17&lt;=BH$6,VLOOKUP($AA17,$V$4:$AI$4,9,FALSE),0))*$AJ17</f>
        <v>0</v>
      </c>
      <c r="BI17" s="136">
        <f t="shared" si="344"/>
        <v>0</v>
      </c>
      <c r="BJ17" s="136">
        <f t="shared" si="344"/>
        <v>0</v>
      </c>
      <c r="BK17" s="136">
        <f t="shared" si="344"/>
        <v>0</v>
      </c>
      <c r="BL17" s="136">
        <f t="shared" si="344"/>
        <v>60</v>
      </c>
      <c r="BM17" s="136">
        <f t="shared" si="344"/>
        <v>60</v>
      </c>
      <c r="BN17" s="136">
        <f t="shared" si="344"/>
        <v>60</v>
      </c>
      <c r="BO17" s="136">
        <f t="shared" si="344"/>
        <v>60</v>
      </c>
      <c r="BP17" s="136">
        <f t="shared" si="344"/>
        <v>60</v>
      </c>
      <c r="BQ17" s="136">
        <f t="shared" si="344"/>
        <v>60</v>
      </c>
      <c r="BR17" s="136">
        <f t="shared" ref="BR17:CA26" si="345">(IF($AQ17&lt;=BR$6,VLOOKUP($AA17,$V$4:$AI$4,3,FALSE),0)+IF($AU17&lt;=BR$6,VLOOKUP($AA17,$V$4:$AI$4,5,FALSE),0)+IF($AY17&lt;=BR$6,VLOOKUP($AA17,$V$4:$AI$4,7,FALSE),0)+IF($BC17&lt;=BR$6,VLOOKUP($AA17,$V$4:$AI$4,9,FALSE),0))*$AJ17</f>
        <v>60</v>
      </c>
      <c r="BS17" s="136">
        <f t="shared" si="345"/>
        <v>60</v>
      </c>
      <c r="BT17" s="136">
        <f t="shared" si="345"/>
        <v>60</v>
      </c>
      <c r="BU17" s="136">
        <f t="shared" si="345"/>
        <v>114.00000000000001</v>
      </c>
      <c r="BV17" s="136">
        <f t="shared" si="345"/>
        <v>114.00000000000001</v>
      </c>
      <c r="BW17" s="136">
        <f t="shared" si="345"/>
        <v>114.00000000000001</v>
      </c>
      <c r="BX17" s="136">
        <f t="shared" si="345"/>
        <v>114.00000000000001</v>
      </c>
      <c r="BY17" s="136">
        <f t="shared" si="345"/>
        <v>114.00000000000001</v>
      </c>
      <c r="BZ17" s="136">
        <f t="shared" si="345"/>
        <v>120</v>
      </c>
      <c r="CA17" s="136">
        <f t="shared" si="345"/>
        <v>120</v>
      </c>
      <c r="CB17" s="136">
        <f t="shared" ref="CB17:CK26" si="346">(IF($AQ17&lt;=CB$6,VLOOKUP($AA17,$V$4:$AI$4,3,FALSE),0)+IF($AU17&lt;=CB$6,VLOOKUP($AA17,$V$4:$AI$4,5,FALSE),0)+IF($AY17&lt;=CB$6,VLOOKUP($AA17,$V$4:$AI$4,7,FALSE),0)+IF($BC17&lt;=CB$6,VLOOKUP($AA17,$V$4:$AI$4,9,FALSE),0))*$AJ17</f>
        <v>120</v>
      </c>
      <c r="CC17" s="136">
        <f t="shared" si="346"/>
        <v>120</v>
      </c>
      <c r="CD17" s="136">
        <f t="shared" si="346"/>
        <v>120</v>
      </c>
      <c r="CE17" s="136">
        <f t="shared" si="346"/>
        <v>120</v>
      </c>
      <c r="CF17" s="136">
        <f t="shared" si="346"/>
        <v>120</v>
      </c>
      <c r="CG17" s="136">
        <f t="shared" si="346"/>
        <v>120</v>
      </c>
      <c r="CH17" s="136">
        <f t="shared" si="346"/>
        <v>120</v>
      </c>
      <c r="CI17" s="136">
        <f t="shared" si="346"/>
        <v>120</v>
      </c>
      <c r="CJ17" s="136">
        <f t="shared" si="346"/>
        <v>120</v>
      </c>
      <c r="CK17" s="136">
        <f t="shared" si="346"/>
        <v>120</v>
      </c>
      <c r="CL17" s="136">
        <f t="shared" ref="CL17:CU26" si="347">(IF($AQ17&lt;=CL$6,VLOOKUP($AA17,$V$4:$AI$4,3,FALSE),0)+IF($AU17&lt;=CL$6,VLOOKUP($AA17,$V$4:$AI$4,5,FALSE),0)+IF($AY17&lt;=CL$6,VLOOKUP($AA17,$V$4:$AI$4,7,FALSE),0)+IF($BC17&lt;=CL$6,VLOOKUP($AA17,$V$4:$AI$4,9,FALSE),0))*$AJ17</f>
        <v>120</v>
      </c>
      <c r="CM17" s="136">
        <f t="shared" si="347"/>
        <v>120</v>
      </c>
      <c r="CN17" s="136">
        <f t="shared" si="347"/>
        <v>120</v>
      </c>
      <c r="CO17" s="136">
        <f t="shared" si="347"/>
        <v>120</v>
      </c>
      <c r="CP17" s="136">
        <f t="shared" si="347"/>
        <v>120</v>
      </c>
      <c r="CQ17" s="136">
        <f t="shared" si="347"/>
        <v>120</v>
      </c>
      <c r="CR17" s="136">
        <f t="shared" si="347"/>
        <v>120</v>
      </c>
      <c r="CS17" s="136">
        <f t="shared" si="347"/>
        <v>120</v>
      </c>
      <c r="CT17" s="136">
        <f t="shared" si="347"/>
        <v>120</v>
      </c>
      <c r="CU17" s="136">
        <f t="shared" si="347"/>
        <v>120</v>
      </c>
      <c r="CV17" s="136">
        <f t="shared" ref="CV17:DG26" si="348">(IF($AQ17&lt;=CV$6,VLOOKUP($AA17,$V$4:$AI$4,3,FALSE),0)+IF($AU17&lt;=CV$6,VLOOKUP($AA17,$V$4:$AI$4,5,FALSE),0)+IF($AY17&lt;=CV$6,VLOOKUP($AA17,$V$4:$AI$4,7,FALSE),0)+IF($BC17&lt;=CV$6,VLOOKUP($AA17,$V$4:$AI$4,9,FALSE),0))*$AJ17</f>
        <v>120</v>
      </c>
      <c r="CW17" s="136">
        <f t="shared" si="348"/>
        <v>120</v>
      </c>
      <c r="CX17" s="136">
        <f t="shared" si="348"/>
        <v>120</v>
      </c>
      <c r="CY17" s="136">
        <f t="shared" si="348"/>
        <v>120</v>
      </c>
      <c r="CZ17" s="136">
        <f t="shared" si="348"/>
        <v>120</v>
      </c>
      <c r="DA17" s="136">
        <f t="shared" si="348"/>
        <v>120</v>
      </c>
      <c r="DB17" s="136">
        <f t="shared" si="348"/>
        <v>120</v>
      </c>
      <c r="DC17" s="136">
        <f t="shared" si="348"/>
        <v>120</v>
      </c>
      <c r="DD17" s="136">
        <f t="shared" si="348"/>
        <v>120</v>
      </c>
      <c r="DE17" s="136">
        <f t="shared" si="348"/>
        <v>120</v>
      </c>
      <c r="DF17" s="136">
        <f t="shared" si="348"/>
        <v>120</v>
      </c>
      <c r="DG17" s="136">
        <f t="shared" si="348"/>
        <v>120</v>
      </c>
      <c r="DH17" s="137"/>
      <c r="DI17" s="152">
        <v>6</v>
      </c>
      <c r="DJ17" s="136">
        <f t="shared" ref="DJ17:DS26" si="349">(IF($AR17&lt;=DJ$6,VLOOKUP($AA17,$V$4:$AM$4,3,FALSE),0)+IF($AV17&lt;=DJ$6,VLOOKUP($AA17,$V$4:$AM$4,5,FALSE),0)+IF($AZ17&lt;=DJ$6,VLOOKUP($AA17,$V$4:$AM$4,7,FALSE),0)+IF($BD17&lt;=DJ$6,VLOOKUP($AA17,$V$4:$AM$4,9,FALSE),0))*$AJ17</f>
        <v>0</v>
      </c>
      <c r="DK17" s="136">
        <f t="shared" si="349"/>
        <v>0</v>
      </c>
      <c r="DL17" s="136">
        <f t="shared" si="349"/>
        <v>0</v>
      </c>
      <c r="DM17" s="136">
        <f t="shared" si="349"/>
        <v>0</v>
      </c>
      <c r="DN17" s="136">
        <f t="shared" si="349"/>
        <v>0</v>
      </c>
      <c r="DO17" s="136">
        <f t="shared" si="349"/>
        <v>0</v>
      </c>
      <c r="DP17" s="136">
        <f t="shared" si="349"/>
        <v>66</v>
      </c>
      <c r="DQ17" s="136">
        <f t="shared" si="349"/>
        <v>66</v>
      </c>
      <c r="DR17" s="136">
        <f t="shared" si="349"/>
        <v>66</v>
      </c>
      <c r="DS17" s="136">
        <f t="shared" si="349"/>
        <v>66</v>
      </c>
      <c r="DT17" s="136">
        <f t="shared" ref="DT17:EC26" si="350">(IF($AR17&lt;=DT$6,VLOOKUP($AA17,$V$4:$AM$4,3,FALSE),0)+IF($AV17&lt;=DT$6,VLOOKUP($AA17,$V$4:$AM$4,5,FALSE),0)+IF($AZ17&lt;=DT$6,VLOOKUP($AA17,$V$4:$AM$4,7,FALSE),0)+IF($BD17&lt;=DT$6,VLOOKUP($AA17,$V$4:$AM$4,9,FALSE),0))*$AJ17</f>
        <v>66</v>
      </c>
      <c r="DU17" s="136">
        <f t="shared" si="350"/>
        <v>66</v>
      </c>
      <c r="DV17" s="136">
        <f t="shared" si="350"/>
        <v>66</v>
      </c>
      <c r="DW17" s="136">
        <f t="shared" si="350"/>
        <v>120</v>
      </c>
      <c r="DX17" s="136">
        <f t="shared" si="350"/>
        <v>120</v>
      </c>
      <c r="DY17" s="136">
        <f t="shared" si="350"/>
        <v>120</v>
      </c>
      <c r="DZ17" s="136">
        <f t="shared" si="350"/>
        <v>120</v>
      </c>
      <c r="EA17" s="136">
        <f t="shared" si="350"/>
        <v>120</v>
      </c>
      <c r="EB17" s="136">
        <f t="shared" si="350"/>
        <v>120</v>
      </c>
      <c r="EC17" s="136">
        <f t="shared" si="350"/>
        <v>120</v>
      </c>
      <c r="ED17" s="136">
        <f t="shared" ref="ED17:EM26" si="351">(IF($AR17&lt;=ED$6,VLOOKUP($AA17,$V$4:$AM$4,3,FALSE),0)+IF($AV17&lt;=ED$6,VLOOKUP($AA17,$V$4:$AM$4,5,FALSE),0)+IF($AZ17&lt;=ED$6,VLOOKUP($AA17,$V$4:$AM$4,7,FALSE),0)+IF($BD17&lt;=ED$6,VLOOKUP($AA17,$V$4:$AM$4,9,FALSE),0))*$AJ17</f>
        <v>120</v>
      </c>
      <c r="EE17" s="136">
        <f t="shared" si="351"/>
        <v>120</v>
      </c>
      <c r="EF17" s="136">
        <f t="shared" si="351"/>
        <v>120</v>
      </c>
      <c r="EG17" s="136">
        <f t="shared" si="351"/>
        <v>120</v>
      </c>
      <c r="EH17" s="136">
        <f t="shared" si="351"/>
        <v>120</v>
      </c>
      <c r="EI17" s="136">
        <f t="shared" si="351"/>
        <v>120</v>
      </c>
      <c r="EJ17" s="136">
        <f t="shared" si="351"/>
        <v>120</v>
      </c>
      <c r="EK17" s="136">
        <f t="shared" si="351"/>
        <v>120</v>
      </c>
      <c r="EL17" s="136">
        <f t="shared" si="351"/>
        <v>120</v>
      </c>
      <c r="EM17" s="136">
        <f t="shared" si="351"/>
        <v>120</v>
      </c>
      <c r="EN17" s="136">
        <f t="shared" ref="EN17:EW26" si="352">(IF($AR17&lt;=EN$6,VLOOKUP($AA17,$V$4:$AM$4,3,FALSE),0)+IF($AV17&lt;=EN$6,VLOOKUP($AA17,$V$4:$AM$4,5,FALSE),0)+IF($AZ17&lt;=EN$6,VLOOKUP($AA17,$V$4:$AM$4,7,FALSE),0)+IF($BD17&lt;=EN$6,VLOOKUP($AA17,$V$4:$AM$4,9,FALSE),0))*$AJ17</f>
        <v>120</v>
      </c>
      <c r="EO17" s="136">
        <f t="shared" si="352"/>
        <v>120</v>
      </c>
      <c r="EP17" s="136">
        <f t="shared" si="352"/>
        <v>120</v>
      </c>
      <c r="EQ17" s="136">
        <f t="shared" si="352"/>
        <v>120</v>
      </c>
      <c r="ER17" s="136">
        <f t="shared" si="352"/>
        <v>120</v>
      </c>
      <c r="ES17" s="136">
        <f t="shared" si="352"/>
        <v>120</v>
      </c>
      <c r="ET17" s="136">
        <f t="shared" si="352"/>
        <v>120</v>
      </c>
      <c r="EU17" s="136">
        <f t="shared" si="352"/>
        <v>120</v>
      </c>
      <c r="EV17" s="136">
        <f t="shared" si="352"/>
        <v>120</v>
      </c>
      <c r="EW17" s="136">
        <f t="shared" si="352"/>
        <v>120</v>
      </c>
      <c r="EX17" s="136">
        <f t="shared" ref="EX17:FI26" si="353">(IF($AR17&lt;=EX$6,VLOOKUP($AA17,$V$4:$AM$4,3,FALSE),0)+IF($AV17&lt;=EX$6,VLOOKUP($AA17,$V$4:$AM$4,5,FALSE),0)+IF($AZ17&lt;=EX$6,VLOOKUP($AA17,$V$4:$AM$4,7,FALSE),0)+IF($BD17&lt;=EX$6,VLOOKUP($AA17,$V$4:$AM$4,9,FALSE),0))*$AJ17</f>
        <v>120</v>
      </c>
      <c r="EY17" s="136">
        <f t="shared" si="353"/>
        <v>120</v>
      </c>
      <c r="EZ17" s="136">
        <f t="shared" si="353"/>
        <v>120</v>
      </c>
      <c r="FA17" s="136">
        <f t="shared" si="353"/>
        <v>120</v>
      </c>
      <c r="FB17" s="136">
        <f t="shared" si="353"/>
        <v>120</v>
      </c>
      <c r="FC17" s="136">
        <f t="shared" si="353"/>
        <v>120</v>
      </c>
      <c r="FD17" s="136">
        <f t="shared" si="353"/>
        <v>120</v>
      </c>
      <c r="FE17" s="136">
        <f t="shared" si="353"/>
        <v>120</v>
      </c>
      <c r="FF17" s="136">
        <f t="shared" si="353"/>
        <v>120</v>
      </c>
      <c r="FG17" s="136">
        <f t="shared" si="353"/>
        <v>120</v>
      </c>
      <c r="FH17" s="136">
        <f t="shared" si="353"/>
        <v>120</v>
      </c>
      <c r="FI17" s="136">
        <f t="shared" si="353"/>
        <v>120</v>
      </c>
      <c r="FJ17" s="137"/>
      <c r="FK17" s="152">
        <v>6</v>
      </c>
      <c r="FL17" s="136">
        <f t="shared" ref="FL17:FU26" si="354">(IF($AS17&lt;=FL$6,VLOOKUP($AA17,$V$4:$AI$4,3,FALSE),0)+IF($AW17&lt;=FL$6,VLOOKUP($AA17,$V$4:$AI$4,5,FALSE),0)+IF($BA17&lt;=FL$6,VLOOKUP($AA17,$V$4:$AI$4,7,FALSE),0)+IF($BE17&lt;=FL$6,VLOOKUP($AA17,$V$4:$AI$4,9,FALSE),0))*$AJ17</f>
        <v>0</v>
      </c>
      <c r="FM17" s="136">
        <f t="shared" si="354"/>
        <v>0</v>
      </c>
      <c r="FN17" s="136">
        <f t="shared" si="354"/>
        <v>0</v>
      </c>
      <c r="FO17" s="136">
        <f t="shared" si="354"/>
        <v>0</v>
      </c>
      <c r="FP17" s="136">
        <f t="shared" si="354"/>
        <v>0</v>
      </c>
      <c r="FQ17" s="136">
        <f t="shared" si="354"/>
        <v>0</v>
      </c>
      <c r="FR17" s="136">
        <f t="shared" si="354"/>
        <v>0</v>
      </c>
      <c r="FS17" s="136">
        <f t="shared" si="354"/>
        <v>0</v>
      </c>
      <c r="FT17" s="136">
        <f t="shared" si="354"/>
        <v>0</v>
      </c>
      <c r="FU17" s="136">
        <f t="shared" si="354"/>
        <v>0</v>
      </c>
      <c r="FV17" s="136">
        <f t="shared" ref="FV17:GE26" si="355">(IF($AS17&lt;=FV$6,VLOOKUP($AA17,$V$4:$AI$4,3,FALSE),0)+IF($AW17&lt;=FV$6,VLOOKUP($AA17,$V$4:$AI$4,5,FALSE),0)+IF($BA17&lt;=FV$6,VLOOKUP($AA17,$V$4:$AI$4,7,FALSE),0)+IF($BE17&lt;=FV$6,VLOOKUP($AA17,$V$4:$AI$4,9,FALSE),0))*$AJ17</f>
        <v>0</v>
      </c>
      <c r="FW17" s="136">
        <f t="shared" si="355"/>
        <v>0</v>
      </c>
      <c r="FX17" s="136">
        <f t="shared" si="355"/>
        <v>0</v>
      </c>
      <c r="FY17" s="136">
        <f t="shared" si="355"/>
        <v>0</v>
      </c>
      <c r="FZ17" s="136">
        <f t="shared" si="355"/>
        <v>0</v>
      </c>
      <c r="GA17" s="136">
        <f t="shared" si="355"/>
        <v>0</v>
      </c>
      <c r="GB17" s="136">
        <f t="shared" si="355"/>
        <v>0</v>
      </c>
      <c r="GC17" s="136">
        <f t="shared" si="355"/>
        <v>0</v>
      </c>
      <c r="GD17" s="136">
        <f t="shared" si="355"/>
        <v>0</v>
      </c>
      <c r="GE17" s="136">
        <f t="shared" si="355"/>
        <v>0</v>
      </c>
      <c r="GF17" s="136">
        <f t="shared" ref="GF17:GO26" si="356">(IF($AS17&lt;=GF$6,VLOOKUP($AA17,$V$4:$AI$4,3,FALSE),0)+IF($AW17&lt;=GF$6,VLOOKUP($AA17,$V$4:$AI$4,5,FALSE),0)+IF($BA17&lt;=GF$6,VLOOKUP($AA17,$V$4:$AI$4,7,FALSE),0)+IF($BE17&lt;=GF$6,VLOOKUP($AA17,$V$4:$AI$4,9,FALSE),0))*$AJ17</f>
        <v>0</v>
      </c>
      <c r="GG17" s="136">
        <f t="shared" si="356"/>
        <v>0</v>
      </c>
      <c r="GH17" s="136">
        <f t="shared" si="356"/>
        <v>0</v>
      </c>
      <c r="GI17" s="136">
        <f t="shared" si="356"/>
        <v>0</v>
      </c>
      <c r="GJ17" s="136">
        <f t="shared" si="356"/>
        <v>0</v>
      </c>
      <c r="GK17" s="136">
        <f t="shared" si="356"/>
        <v>0</v>
      </c>
      <c r="GL17" s="136">
        <f t="shared" si="356"/>
        <v>0</v>
      </c>
      <c r="GM17" s="136">
        <f t="shared" si="356"/>
        <v>0</v>
      </c>
      <c r="GN17" s="136">
        <f t="shared" si="356"/>
        <v>0</v>
      </c>
      <c r="GO17" s="136">
        <f t="shared" si="356"/>
        <v>0</v>
      </c>
      <c r="GP17" s="136">
        <f t="shared" ref="GP17:GY26" si="357">(IF($AS17&lt;=GP$6,VLOOKUP($AA17,$V$4:$AI$4,3,FALSE),0)+IF($AW17&lt;=GP$6,VLOOKUP($AA17,$V$4:$AI$4,5,FALSE),0)+IF($BA17&lt;=GP$6,VLOOKUP($AA17,$V$4:$AI$4,7,FALSE),0)+IF($BE17&lt;=GP$6,VLOOKUP($AA17,$V$4:$AI$4,9,FALSE),0))*$AJ17</f>
        <v>0</v>
      </c>
      <c r="GQ17" s="136">
        <f t="shared" si="357"/>
        <v>0</v>
      </c>
      <c r="GR17" s="136">
        <f t="shared" si="357"/>
        <v>0</v>
      </c>
      <c r="GS17" s="136">
        <f t="shared" si="357"/>
        <v>0</v>
      </c>
      <c r="GT17" s="136">
        <f t="shared" si="357"/>
        <v>0</v>
      </c>
      <c r="GU17" s="136">
        <f t="shared" si="357"/>
        <v>0</v>
      </c>
      <c r="GV17" s="136">
        <f t="shared" si="357"/>
        <v>0</v>
      </c>
      <c r="GW17" s="136">
        <f t="shared" si="357"/>
        <v>0</v>
      </c>
      <c r="GX17" s="136">
        <f t="shared" si="357"/>
        <v>0</v>
      </c>
      <c r="GY17" s="136">
        <f t="shared" si="357"/>
        <v>0</v>
      </c>
      <c r="GZ17" s="136">
        <f t="shared" ref="GZ17:HK26" si="358">(IF($AS17&lt;=GZ$6,VLOOKUP($AA17,$V$4:$AI$4,3,FALSE),0)+IF($AW17&lt;=GZ$6,VLOOKUP($AA17,$V$4:$AI$4,5,FALSE),0)+IF($BA17&lt;=GZ$6,VLOOKUP($AA17,$V$4:$AI$4,7,FALSE),0)+IF($BE17&lt;=GZ$6,VLOOKUP($AA17,$V$4:$AI$4,9,FALSE),0))*$AJ17</f>
        <v>0</v>
      </c>
      <c r="HA17" s="136">
        <f t="shared" si="358"/>
        <v>0</v>
      </c>
      <c r="HB17" s="136">
        <f t="shared" si="358"/>
        <v>0</v>
      </c>
      <c r="HC17" s="136">
        <f t="shared" si="358"/>
        <v>0</v>
      </c>
      <c r="HD17" s="136">
        <f t="shared" si="358"/>
        <v>0</v>
      </c>
      <c r="HE17" s="136">
        <f t="shared" si="358"/>
        <v>0</v>
      </c>
      <c r="HF17" s="136">
        <f t="shared" si="358"/>
        <v>0</v>
      </c>
      <c r="HG17" s="136">
        <f t="shared" si="358"/>
        <v>0</v>
      </c>
      <c r="HH17" s="136">
        <f t="shared" si="358"/>
        <v>0</v>
      </c>
      <c r="HI17" s="136">
        <f t="shared" si="358"/>
        <v>0</v>
      </c>
      <c r="HJ17" s="136">
        <f t="shared" si="358"/>
        <v>0</v>
      </c>
      <c r="HK17" s="136">
        <f t="shared" si="358"/>
        <v>0</v>
      </c>
    </row>
    <row r="18" spans="1:219" ht="45">
      <c r="A18" s="35" t="str">
        <f t="shared" si="120"/>
        <v/>
      </c>
      <c r="B18" s="35"/>
      <c r="C18" s="35"/>
      <c r="D18" s="35"/>
      <c r="E18" s="35"/>
      <c r="F18" s="35"/>
      <c r="G18" s="35"/>
      <c r="H18" s="35"/>
      <c r="I18" s="35" t="s">
        <v>87</v>
      </c>
      <c r="J18" s="35"/>
      <c r="K18" s="35"/>
      <c r="L18" s="212" t="s">
        <v>259</v>
      </c>
      <c r="M18" s="35"/>
      <c r="N18" s="35"/>
      <c r="O18" s="35"/>
      <c r="P18" s="35"/>
      <c r="Q18" s="35"/>
      <c r="R18" s="32"/>
      <c r="S18" s="32"/>
      <c r="T18" s="32" t="s">
        <v>82</v>
      </c>
      <c r="U18" s="18"/>
      <c r="V18" s="16"/>
      <c r="W18" s="208" t="s">
        <v>79</v>
      </c>
      <c r="X18" s="208"/>
      <c r="Y18" s="178">
        <v>44535</v>
      </c>
      <c r="Z18" s="178">
        <v>44542</v>
      </c>
      <c r="AA18" s="187" t="s">
        <v>258</v>
      </c>
      <c r="AB18" s="189">
        <v>2</v>
      </c>
      <c r="AC18" s="189">
        <v>2</v>
      </c>
      <c r="AD18" s="189">
        <v>2</v>
      </c>
      <c r="AE18" s="189">
        <v>2</v>
      </c>
      <c r="AF18" s="189">
        <v>2</v>
      </c>
      <c r="AG18" s="189">
        <v>2</v>
      </c>
      <c r="AH18" s="189">
        <v>2</v>
      </c>
      <c r="AI18" s="189">
        <v>2</v>
      </c>
      <c r="AJ18" s="186">
        <f t="shared" si="338"/>
        <v>16</v>
      </c>
      <c r="AK18" s="28">
        <f t="shared" si="339"/>
        <v>12.8</v>
      </c>
      <c r="AL18" s="28">
        <f t="shared" si="340"/>
        <v>0</v>
      </c>
      <c r="AM18" s="29">
        <f t="shared" si="341"/>
        <v>0.8</v>
      </c>
      <c r="AN18" s="29">
        <f t="shared" si="342"/>
        <v>0</v>
      </c>
      <c r="AO18" s="33">
        <f t="shared" ref="AO18:AO26" si="359">AN18-AM18</f>
        <v>-0.8</v>
      </c>
      <c r="AP18" s="133" t="s">
        <v>93</v>
      </c>
      <c r="AQ18" s="30">
        <f t="shared" si="343"/>
        <v>44535</v>
      </c>
      <c r="AR18" s="30">
        <v>44392</v>
      </c>
      <c r="AS18" s="30" t="s">
        <v>140</v>
      </c>
      <c r="AT18" s="30" t="s">
        <v>190</v>
      </c>
      <c r="AU18" s="30">
        <v>44377</v>
      </c>
      <c r="AV18" s="30">
        <v>44392</v>
      </c>
      <c r="AW18" s="30" t="s">
        <v>140</v>
      </c>
      <c r="AX18" s="30" t="s">
        <v>191</v>
      </c>
      <c r="AY18" s="30"/>
      <c r="AZ18" s="30"/>
      <c r="BA18" s="30" t="s">
        <v>140</v>
      </c>
      <c r="BB18" s="156" t="s">
        <v>193</v>
      </c>
      <c r="BC18" s="30">
        <v>44439</v>
      </c>
      <c r="BD18" s="30">
        <f t="shared" ref="BD18:BD26" si="360">BC18</f>
        <v>44439</v>
      </c>
      <c r="BE18" s="30" t="s">
        <v>140</v>
      </c>
      <c r="BG18" s="152">
        <v>7</v>
      </c>
      <c r="BH18" s="136">
        <f t="shared" si="344"/>
        <v>4.8</v>
      </c>
      <c r="BI18" s="136">
        <f t="shared" si="344"/>
        <v>4.8</v>
      </c>
      <c r="BJ18" s="136">
        <f t="shared" si="344"/>
        <v>4.8</v>
      </c>
      <c r="BK18" s="136">
        <f t="shared" si="344"/>
        <v>4.8</v>
      </c>
      <c r="BL18" s="136">
        <f t="shared" si="344"/>
        <v>12.8</v>
      </c>
      <c r="BM18" s="136">
        <f t="shared" si="344"/>
        <v>12.8</v>
      </c>
      <c r="BN18" s="136">
        <f t="shared" si="344"/>
        <v>12.8</v>
      </c>
      <c r="BO18" s="136">
        <f t="shared" si="344"/>
        <v>12.8</v>
      </c>
      <c r="BP18" s="136">
        <f t="shared" si="344"/>
        <v>12.8</v>
      </c>
      <c r="BQ18" s="136">
        <f t="shared" si="344"/>
        <v>12.8</v>
      </c>
      <c r="BR18" s="136">
        <f t="shared" si="345"/>
        <v>12.8</v>
      </c>
      <c r="BS18" s="136">
        <f t="shared" si="345"/>
        <v>12.8</v>
      </c>
      <c r="BT18" s="136">
        <f t="shared" si="345"/>
        <v>12.8</v>
      </c>
      <c r="BU18" s="136">
        <f t="shared" si="345"/>
        <v>15.200000000000001</v>
      </c>
      <c r="BV18" s="136">
        <f t="shared" si="345"/>
        <v>15.200000000000001</v>
      </c>
      <c r="BW18" s="136">
        <f t="shared" si="345"/>
        <v>15.200000000000001</v>
      </c>
      <c r="BX18" s="136">
        <f t="shared" si="345"/>
        <v>15.200000000000001</v>
      </c>
      <c r="BY18" s="136">
        <f t="shared" si="345"/>
        <v>15.200000000000001</v>
      </c>
      <c r="BZ18" s="136">
        <f t="shared" si="345"/>
        <v>15.200000000000001</v>
      </c>
      <c r="CA18" s="136">
        <f t="shared" si="345"/>
        <v>15.200000000000001</v>
      </c>
      <c r="CB18" s="136">
        <f t="shared" si="346"/>
        <v>15.200000000000001</v>
      </c>
      <c r="CC18" s="136">
        <f t="shared" si="346"/>
        <v>15.200000000000001</v>
      </c>
      <c r="CD18" s="136">
        <f t="shared" si="346"/>
        <v>15.200000000000001</v>
      </c>
      <c r="CE18" s="136">
        <f t="shared" si="346"/>
        <v>15.200000000000001</v>
      </c>
      <c r="CF18" s="136">
        <f t="shared" si="346"/>
        <v>15.200000000000001</v>
      </c>
      <c r="CG18" s="136">
        <f t="shared" si="346"/>
        <v>15.200000000000001</v>
      </c>
      <c r="CH18" s="136">
        <f t="shared" si="346"/>
        <v>16</v>
      </c>
      <c r="CI18" s="136">
        <f t="shared" si="346"/>
        <v>16</v>
      </c>
      <c r="CJ18" s="136">
        <f t="shared" si="346"/>
        <v>16</v>
      </c>
      <c r="CK18" s="136">
        <f t="shared" si="346"/>
        <v>16</v>
      </c>
      <c r="CL18" s="136">
        <f t="shared" si="347"/>
        <v>16</v>
      </c>
      <c r="CM18" s="136">
        <f t="shared" si="347"/>
        <v>16</v>
      </c>
      <c r="CN18" s="136">
        <f t="shared" si="347"/>
        <v>16</v>
      </c>
      <c r="CO18" s="136">
        <f t="shared" si="347"/>
        <v>16</v>
      </c>
      <c r="CP18" s="136">
        <f t="shared" si="347"/>
        <v>16</v>
      </c>
      <c r="CQ18" s="136">
        <f t="shared" si="347"/>
        <v>16</v>
      </c>
      <c r="CR18" s="136">
        <f t="shared" si="347"/>
        <v>16</v>
      </c>
      <c r="CS18" s="136">
        <f t="shared" si="347"/>
        <v>16</v>
      </c>
      <c r="CT18" s="136">
        <f t="shared" si="347"/>
        <v>16</v>
      </c>
      <c r="CU18" s="136">
        <f t="shared" si="347"/>
        <v>16</v>
      </c>
      <c r="CV18" s="136">
        <f t="shared" si="348"/>
        <v>16</v>
      </c>
      <c r="CW18" s="136">
        <f t="shared" si="348"/>
        <v>16</v>
      </c>
      <c r="CX18" s="136">
        <f t="shared" si="348"/>
        <v>16</v>
      </c>
      <c r="CY18" s="136">
        <f t="shared" si="348"/>
        <v>16</v>
      </c>
      <c r="CZ18" s="136">
        <f t="shared" si="348"/>
        <v>16</v>
      </c>
      <c r="DA18" s="136">
        <f t="shared" si="348"/>
        <v>16</v>
      </c>
      <c r="DB18" s="136">
        <f t="shared" si="348"/>
        <v>16</v>
      </c>
      <c r="DC18" s="136">
        <f t="shared" si="348"/>
        <v>16</v>
      </c>
      <c r="DD18" s="136">
        <f t="shared" si="348"/>
        <v>16</v>
      </c>
      <c r="DE18" s="136">
        <f t="shared" si="348"/>
        <v>16</v>
      </c>
      <c r="DF18" s="136">
        <f t="shared" si="348"/>
        <v>16</v>
      </c>
      <c r="DG18" s="136">
        <f t="shared" si="348"/>
        <v>16</v>
      </c>
      <c r="DH18" s="137"/>
      <c r="DI18" s="152">
        <v>7</v>
      </c>
      <c r="DJ18" s="136">
        <f t="shared" si="349"/>
        <v>4.8</v>
      </c>
      <c r="DK18" s="136">
        <f t="shared" si="349"/>
        <v>4.8</v>
      </c>
      <c r="DL18" s="136">
        <f t="shared" si="349"/>
        <v>4.8</v>
      </c>
      <c r="DM18" s="136">
        <f t="shared" si="349"/>
        <v>4.8</v>
      </c>
      <c r="DN18" s="136">
        <f t="shared" si="349"/>
        <v>4.8</v>
      </c>
      <c r="DO18" s="136">
        <f t="shared" si="349"/>
        <v>4.8</v>
      </c>
      <c r="DP18" s="136">
        <f t="shared" si="349"/>
        <v>13.600000000000001</v>
      </c>
      <c r="DQ18" s="136">
        <f t="shared" si="349"/>
        <v>13.600000000000001</v>
      </c>
      <c r="DR18" s="136">
        <f t="shared" si="349"/>
        <v>13.600000000000001</v>
      </c>
      <c r="DS18" s="136">
        <f t="shared" si="349"/>
        <v>13.600000000000001</v>
      </c>
      <c r="DT18" s="136">
        <f t="shared" si="350"/>
        <v>13.600000000000001</v>
      </c>
      <c r="DU18" s="136">
        <f t="shared" si="350"/>
        <v>13.600000000000001</v>
      </c>
      <c r="DV18" s="136">
        <f t="shared" si="350"/>
        <v>13.600000000000001</v>
      </c>
      <c r="DW18" s="136">
        <f t="shared" si="350"/>
        <v>16</v>
      </c>
      <c r="DX18" s="136">
        <f t="shared" si="350"/>
        <v>16</v>
      </c>
      <c r="DY18" s="136">
        <f t="shared" si="350"/>
        <v>16</v>
      </c>
      <c r="DZ18" s="136">
        <f t="shared" si="350"/>
        <v>16</v>
      </c>
      <c r="EA18" s="136">
        <f t="shared" si="350"/>
        <v>16</v>
      </c>
      <c r="EB18" s="136">
        <f t="shared" si="350"/>
        <v>16</v>
      </c>
      <c r="EC18" s="136">
        <f t="shared" si="350"/>
        <v>16</v>
      </c>
      <c r="ED18" s="136">
        <f t="shared" si="351"/>
        <v>16</v>
      </c>
      <c r="EE18" s="136">
        <f t="shared" si="351"/>
        <v>16</v>
      </c>
      <c r="EF18" s="136">
        <f t="shared" si="351"/>
        <v>16</v>
      </c>
      <c r="EG18" s="136">
        <f t="shared" si="351"/>
        <v>16</v>
      </c>
      <c r="EH18" s="136">
        <f t="shared" si="351"/>
        <v>16</v>
      </c>
      <c r="EI18" s="136">
        <f t="shared" si="351"/>
        <v>16</v>
      </c>
      <c r="EJ18" s="136">
        <f t="shared" si="351"/>
        <v>16</v>
      </c>
      <c r="EK18" s="136">
        <f t="shared" si="351"/>
        <v>16</v>
      </c>
      <c r="EL18" s="136">
        <f t="shared" si="351"/>
        <v>16</v>
      </c>
      <c r="EM18" s="136">
        <f t="shared" si="351"/>
        <v>16</v>
      </c>
      <c r="EN18" s="136">
        <f t="shared" si="352"/>
        <v>16</v>
      </c>
      <c r="EO18" s="136">
        <f t="shared" si="352"/>
        <v>16</v>
      </c>
      <c r="EP18" s="136">
        <f t="shared" si="352"/>
        <v>16</v>
      </c>
      <c r="EQ18" s="136">
        <f t="shared" si="352"/>
        <v>16</v>
      </c>
      <c r="ER18" s="136">
        <f t="shared" si="352"/>
        <v>16</v>
      </c>
      <c r="ES18" s="136">
        <f t="shared" si="352"/>
        <v>16</v>
      </c>
      <c r="ET18" s="136">
        <f t="shared" si="352"/>
        <v>16</v>
      </c>
      <c r="EU18" s="136">
        <f t="shared" si="352"/>
        <v>16</v>
      </c>
      <c r="EV18" s="136">
        <f t="shared" si="352"/>
        <v>16</v>
      </c>
      <c r="EW18" s="136">
        <f t="shared" si="352"/>
        <v>16</v>
      </c>
      <c r="EX18" s="136">
        <f t="shared" si="353"/>
        <v>16</v>
      </c>
      <c r="EY18" s="136">
        <f t="shared" si="353"/>
        <v>16</v>
      </c>
      <c r="EZ18" s="136">
        <f t="shared" si="353"/>
        <v>16</v>
      </c>
      <c r="FA18" s="136">
        <f t="shared" si="353"/>
        <v>16</v>
      </c>
      <c r="FB18" s="136">
        <f t="shared" si="353"/>
        <v>16</v>
      </c>
      <c r="FC18" s="136">
        <f t="shared" si="353"/>
        <v>16</v>
      </c>
      <c r="FD18" s="136">
        <f t="shared" si="353"/>
        <v>16</v>
      </c>
      <c r="FE18" s="136">
        <f t="shared" si="353"/>
        <v>16</v>
      </c>
      <c r="FF18" s="136">
        <f t="shared" si="353"/>
        <v>16</v>
      </c>
      <c r="FG18" s="136">
        <f t="shared" si="353"/>
        <v>16</v>
      </c>
      <c r="FH18" s="136">
        <f t="shared" si="353"/>
        <v>16</v>
      </c>
      <c r="FI18" s="136">
        <f t="shared" si="353"/>
        <v>16</v>
      </c>
      <c r="FJ18" s="137"/>
      <c r="FK18" s="152">
        <v>7</v>
      </c>
      <c r="FL18" s="136">
        <f t="shared" si="354"/>
        <v>0</v>
      </c>
      <c r="FM18" s="136">
        <f t="shared" si="354"/>
        <v>0</v>
      </c>
      <c r="FN18" s="136">
        <f t="shared" si="354"/>
        <v>0</v>
      </c>
      <c r="FO18" s="136">
        <f t="shared" si="354"/>
        <v>0</v>
      </c>
      <c r="FP18" s="136">
        <f t="shared" si="354"/>
        <v>0</v>
      </c>
      <c r="FQ18" s="136">
        <f t="shared" si="354"/>
        <v>0</v>
      </c>
      <c r="FR18" s="136">
        <f t="shared" si="354"/>
        <v>0</v>
      </c>
      <c r="FS18" s="136">
        <f t="shared" si="354"/>
        <v>0</v>
      </c>
      <c r="FT18" s="136">
        <f t="shared" si="354"/>
        <v>0</v>
      </c>
      <c r="FU18" s="136">
        <f t="shared" si="354"/>
        <v>0</v>
      </c>
      <c r="FV18" s="136">
        <f t="shared" si="355"/>
        <v>0</v>
      </c>
      <c r="FW18" s="136">
        <f t="shared" si="355"/>
        <v>0</v>
      </c>
      <c r="FX18" s="136">
        <f t="shared" si="355"/>
        <v>0</v>
      </c>
      <c r="FY18" s="136">
        <f t="shared" si="355"/>
        <v>0</v>
      </c>
      <c r="FZ18" s="136">
        <f t="shared" si="355"/>
        <v>0</v>
      </c>
      <c r="GA18" s="136">
        <f t="shared" si="355"/>
        <v>0</v>
      </c>
      <c r="GB18" s="136">
        <f t="shared" si="355"/>
        <v>0</v>
      </c>
      <c r="GC18" s="136">
        <f t="shared" si="355"/>
        <v>0</v>
      </c>
      <c r="GD18" s="136">
        <f t="shared" si="355"/>
        <v>0</v>
      </c>
      <c r="GE18" s="136">
        <f t="shared" si="355"/>
        <v>0</v>
      </c>
      <c r="GF18" s="136">
        <f t="shared" si="356"/>
        <v>0</v>
      </c>
      <c r="GG18" s="136">
        <f t="shared" si="356"/>
        <v>0</v>
      </c>
      <c r="GH18" s="136">
        <f t="shared" si="356"/>
        <v>0</v>
      </c>
      <c r="GI18" s="136">
        <f t="shared" si="356"/>
        <v>0</v>
      </c>
      <c r="GJ18" s="136">
        <f t="shared" si="356"/>
        <v>0</v>
      </c>
      <c r="GK18" s="136">
        <f t="shared" si="356"/>
        <v>0</v>
      </c>
      <c r="GL18" s="136">
        <f t="shared" si="356"/>
        <v>0</v>
      </c>
      <c r="GM18" s="136">
        <f t="shared" si="356"/>
        <v>0</v>
      </c>
      <c r="GN18" s="136">
        <f t="shared" si="356"/>
        <v>0</v>
      </c>
      <c r="GO18" s="136">
        <f t="shared" si="356"/>
        <v>0</v>
      </c>
      <c r="GP18" s="136">
        <f t="shared" si="357"/>
        <v>0</v>
      </c>
      <c r="GQ18" s="136">
        <f t="shared" si="357"/>
        <v>0</v>
      </c>
      <c r="GR18" s="136">
        <f t="shared" si="357"/>
        <v>0</v>
      </c>
      <c r="GS18" s="136">
        <f t="shared" si="357"/>
        <v>0</v>
      </c>
      <c r="GT18" s="136">
        <f t="shared" si="357"/>
        <v>0</v>
      </c>
      <c r="GU18" s="136">
        <f t="shared" si="357"/>
        <v>0</v>
      </c>
      <c r="GV18" s="136">
        <f t="shared" si="357"/>
        <v>0</v>
      </c>
      <c r="GW18" s="136">
        <f t="shared" si="357"/>
        <v>0</v>
      </c>
      <c r="GX18" s="136">
        <f t="shared" si="357"/>
        <v>0</v>
      </c>
      <c r="GY18" s="136">
        <f t="shared" si="357"/>
        <v>0</v>
      </c>
      <c r="GZ18" s="136">
        <f t="shared" si="358"/>
        <v>0</v>
      </c>
      <c r="HA18" s="136">
        <f t="shared" si="358"/>
        <v>0</v>
      </c>
      <c r="HB18" s="136">
        <f t="shared" si="358"/>
        <v>0</v>
      </c>
      <c r="HC18" s="136">
        <f t="shared" si="358"/>
        <v>0</v>
      </c>
      <c r="HD18" s="136">
        <f t="shared" si="358"/>
        <v>0</v>
      </c>
      <c r="HE18" s="136">
        <f t="shared" si="358"/>
        <v>0</v>
      </c>
      <c r="HF18" s="136">
        <f t="shared" si="358"/>
        <v>0</v>
      </c>
      <c r="HG18" s="136">
        <f t="shared" si="358"/>
        <v>0</v>
      </c>
      <c r="HH18" s="136">
        <f t="shared" si="358"/>
        <v>0</v>
      </c>
      <c r="HI18" s="136">
        <f t="shared" si="358"/>
        <v>0</v>
      </c>
      <c r="HJ18" s="136">
        <f t="shared" si="358"/>
        <v>0</v>
      </c>
      <c r="HK18" s="136">
        <f t="shared" si="358"/>
        <v>0</v>
      </c>
    </row>
    <row r="19" spans="1:219" ht="45">
      <c r="A19" s="35" t="str">
        <f t="shared" si="120"/>
        <v/>
      </c>
      <c r="B19" s="35"/>
      <c r="C19" s="35"/>
      <c r="D19" s="35"/>
      <c r="E19" s="35"/>
      <c r="F19" s="35"/>
      <c r="G19" s="35"/>
      <c r="H19" s="35"/>
      <c r="I19" s="35" t="s">
        <v>88</v>
      </c>
      <c r="J19" s="35"/>
      <c r="K19" s="35"/>
      <c r="L19" s="212" t="s">
        <v>258</v>
      </c>
      <c r="M19" s="35"/>
      <c r="N19" s="35"/>
      <c r="O19" s="35"/>
      <c r="P19" s="35"/>
      <c r="Q19" s="35"/>
      <c r="R19" s="32"/>
      <c r="S19" s="32"/>
      <c r="T19" s="32" t="s">
        <v>82</v>
      </c>
      <c r="U19" s="18"/>
      <c r="V19" s="16"/>
      <c r="W19" s="208" t="s">
        <v>72</v>
      </c>
      <c r="X19" s="208"/>
      <c r="Y19" s="178">
        <v>44475</v>
      </c>
      <c r="Z19" s="178">
        <v>44565</v>
      </c>
      <c r="AA19" s="187" t="s">
        <v>258</v>
      </c>
      <c r="AB19" s="189">
        <v>20</v>
      </c>
      <c r="AC19" s="189">
        <v>20</v>
      </c>
      <c r="AD19" s="189">
        <v>20</v>
      </c>
      <c r="AE19" s="189">
        <v>20</v>
      </c>
      <c r="AF19" s="189">
        <v>20</v>
      </c>
      <c r="AG19" s="189">
        <v>20</v>
      </c>
      <c r="AH19" s="189">
        <v>20</v>
      </c>
      <c r="AI19" s="189">
        <v>20</v>
      </c>
      <c r="AJ19" s="186">
        <f t="shared" si="338"/>
        <v>160</v>
      </c>
      <c r="AK19" s="28">
        <f t="shared" si="339"/>
        <v>80</v>
      </c>
      <c r="AL19" s="28">
        <f t="shared" si="340"/>
        <v>0</v>
      </c>
      <c r="AM19" s="29">
        <f t="shared" si="341"/>
        <v>0.5</v>
      </c>
      <c r="AN19" s="29">
        <f t="shared" si="342"/>
        <v>0</v>
      </c>
      <c r="AO19" s="33">
        <f t="shared" si="359"/>
        <v>-0.5</v>
      </c>
      <c r="AP19" s="133" t="s">
        <v>93</v>
      </c>
      <c r="AQ19" s="30">
        <f t="shared" si="343"/>
        <v>44475</v>
      </c>
      <c r="AR19" s="30">
        <v>44392</v>
      </c>
      <c r="AS19" s="30" t="s">
        <v>140</v>
      </c>
      <c r="AT19" s="30" t="s">
        <v>190</v>
      </c>
      <c r="AU19" s="30">
        <v>44377</v>
      </c>
      <c r="AV19" s="30">
        <v>44392</v>
      </c>
      <c r="AW19" s="30" t="s">
        <v>140</v>
      </c>
      <c r="AX19" s="30" t="s">
        <v>191</v>
      </c>
      <c r="AY19" s="30">
        <v>44438</v>
      </c>
      <c r="AZ19" s="30">
        <f t="shared" ref="AZ19:AZ25" si="361">AY19</f>
        <v>44438</v>
      </c>
      <c r="BA19" s="30" t="s">
        <v>140</v>
      </c>
      <c r="BB19" s="156" t="s">
        <v>193</v>
      </c>
      <c r="BC19" s="30">
        <v>44441</v>
      </c>
      <c r="BD19" s="30">
        <f t="shared" si="360"/>
        <v>44441</v>
      </c>
      <c r="BE19" s="30" t="s">
        <v>140</v>
      </c>
      <c r="BG19" s="152">
        <v>8</v>
      </c>
      <c r="BH19" s="136">
        <f t="shared" si="344"/>
        <v>0</v>
      </c>
      <c r="BI19" s="136">
        <f t="shared" si="344"/>
        <v>0</v>
      </c>
      <c r="BJ19" s="136">
        <f t="shared" si="344"/>
        <v>0</v>
      </c>
      <c r="BK19" s="136">
        <f t="shared" si="344"/>
        <v>0</v>
      </c>
      <c r="BL19" s="136">
        <f t="shared" si="344"/>
        <v>80</v>
      </c>
      <c r="BM19" s="136">
        <f t="shared" si="344"/>
        <v>80</v>
      </c>
      <c r="BN19" s="136">
        <f t="shared" si="344"/>
        <v>80</v>
      </c>
      <c r="BO19" s="136">
        <f t="shared" si="344"/>
        <v>80</v>
      </c>
      <c r="BP19" s="136">
        <f t="shared" si="344"/>
        <v>80</v>
      </c>
      <c r="BQ19" s="136">
        <f t="shared" si="344"/>
        <v>80</v>
      </c>
      <c r="BR19" s="136">
        <f t="shared" si="345"/>
        <v>80</v>
      </c>
      <c r="BS19" s="136">
        <f t="shared" si="345"/>
        <v>80</v>
      </c>
      <c r="BT19" s="136">
        <f t="shared" si="345"/>
        <v>80</v>
      </c>
      <c r="BU19" s="136">
        <f t="shared" si="345"/>
        <v>152</v>
      </c>
      <c r="BV19" s="136">
        <f t="shared" si="345"/>
        <v>152</v>
      </c>
      <c r="BW19" s="136">
        <f t="shared" si="345"/>
        <v>152</v>
      </c>
      <c r="BX19" s="136">
        <f t="shared" si="345"/>
        <v>152</v>
      </c>
      <c r="BY19" s="136">
        <f t="shared" si="345"/>
        <v>152</v>
      </c>
      <c r="BZ19" s="136">
        <f t="shared" si="345"/>
        <v>160</v>
      </c>
      <c r="CA19" s="136">
        <f t="shared" si="345"/>
        <v>160</v>
      </c>
      <c r="CB19" s="136">
        <f t="shared" si="346"/>
        <v>160</v>
      </c>
      <c r="CC19" s="136">
        <f t="shared" si="346"/>
        <v>160</v>
      </c>
      <c r="CD19" s="136">
        <f t="shared" si="346"/>
        <v>160</v>
      </c>
      <c r="CE19" s="136">
        <f t="shared" si="346"/>
        <v>160</v>
      </c>
      <c r="CF19" s="136">
        <f t="shared" si="346"/>
        <v>160</v>
      </c>
      <c r="CG19" s="136">
        <f t="shared" si="346"/>
        <v>160</v>
      </c>
      <c r="CH19" s="136">
        <f t="shared" si="346"/>
        <v>160</v>
      </c>
      <c r="CI19" s="136">
        <f t="shared" si="346"/>
        <v>160</v>
      </c>
      <c r="CJ19" s="136">
        <f t="shared" si="346"/>
        <v>160</v>
      </c>
      <c r="CK19" s="136">
        <f t="shared" si="346"/>
        <v>160</v>
      </c>
      <c r="CL19" s="136">
        <f t="shared" si="347"/>
        <v>160</v>
      </c>
      <c r="CM19" s="136">
        <f t="shared" si="347"/>
        <v>160</v>
      </c>
      <c r="CN19" s="136">
        <f t="shared" si="347"/>
        <v>160</v>
      </c>
      <c r="CO19" s="136">
        <f t="shared" si="347"/>
        <v>160</v>
      </c>
      <c r="CP19" s="136">
        <f t="shared" si="347"/>
        <v>160</v>
      </c>
      <c r="CQ19" s="136">
        <f t="shared" si="347"/>
        <v>160</v>
      </c>
      <c r="CR19" s="136">
        <f t="shared" si="347"/>
        <v>160</v>
      </c>
      <c r="CS19" s="136">
        <f t="shared" si="347"/>
        <v>160</v>
      </c>
      <c r="CT19" s="136">
        <f t="shared" si="347"/>
        <v>160</v>
      </c>
      <c r="CU19" s="136">
        <f t="shared" si="347"/>
        <v>160</v>
      </c>
      <c r="CV19" s="136">
        <f t="shared" si="348"/>
        <v>160</v>
      </c>
      <c r="CW19" s="136">
        <f t="shared" si="348"/>
        <v>160</v>
      </c>
      <c r="CX19" s="136">
        <f t="shared" si="348"/>
        <v>160</v>
      </c>
      <c r="CY19" s="136">
        <f t="shared" si="348"/>
        <v>160</v>
      </c>
      <c r="CZ19" s="136">
        <f t="shared" si="348"/>
        <v>160</v>
      </c>
      <c r="DA19" s="136">
        <f t="shared" si="348"/>
        <v>160</v>
      </c>
      <c r="DB19" s="136">
        <f t="shared" si="348"/>
        <v>160</v>
      </c>
      <c r="DC19" s="136">
        <f t="shared" si="348"/>
        <v>160</v>
      </c>
      <c r="DD19" s="136">
        <f t="shared" si="348"/>
        <v>160</v>
      </c>
      <c r="DE19" s="136">
        <f t="shared" si="348"/>
        <v>160</v>
      </c>
      <c r="DF19" s="136">
        <f t="shared" si="348"/>
        <v>160</v>
      </c>
      <c r="DG19" s="136">
        <f t="shared" si="348"/>
        <v>160</v>
      </c>
      <c r="DH19" s="137"/>
      <c r="DI19" s="152">
        <v>8</v>
      </c>
      <c r="DJ19" s="136">
        <f t="shared" si="349"/>
        <v>0</v>
      </c>
      <c r="DK19" s="136">
        <f t="shared" si="349"/>
        <v>0</v>
      </c>
      <c r="DL19" s="136">
        <f t="shared" si="349"/>
        <v>0</v>
      </c>
      <c r="DM19" s="136">
        <f t="shared" si="349"/>
        <v>0</v>
      </c>
      <c r="DN19" s="136">
        <f t="shared" si="349"/>
        <v>0</v>
      </c>
      <c r="DO19" s="136">
        <f t="shared" si="349"/>
        <v>0</v>
      </c>
      <c r="DP19" s="136">
        <f t="shared" si="349"/>
        <v>88</v>
      </c>
      <c r="DQ19" s="136">
        <f t="shared" si="349"/>
        <v>88</v>
      </c>
      <c r="DR19" s="136">
        <f t="shared" si="349"/>
        <v>88</v>
      </c>
      <c r="DS19" s="136">
        <f t="shared" si="349"/>
        <v>88</v>
      </c>
      <c r="DT19" s="136">
        <f t="shared" si="350"/>
        <v>88</v>
      </c>
      <c r="DU19" s="136">
        <f t="shared" si="350"/>
        <v>88</v>
      </c>
      <c r="DV19" s="136">
        <f t="shared" si="350"/>
        <v>88</v>
      </c>
      <c r="DW19" s="136">
        <f t="shared" si="350"/>
        <v>160</v>
      </c>
      <c r="DX19" s="136">
        <f t="shared" si="350"/>
        <v>160</v>
      </c>
      <c r="DY19" s="136">
        <f t="shared" si="350"/>
        <v>160</v>
      </c>
      <c r="DZ19" s="136">
        <f t="shared" si="350"/>
        <v>160</v>
      </c>
      <c r="EA19" s="136">
        <f t="shared" si="350"/>
        <v>160</v>
      </c>
      <c r="EB19" s="136">
        <f t="shared" si="350"/>
        <v>160</v>
      </c>
      <c r="EC19" s="136">
        <f t="shared" si="350"/>
        <v>160</v>
      </c>
      <c r="ED19" s="136">
        <f t="shared" si="351"/>
        <v>160</v>
      </c>
      <c r="EE19" s="136">
        <f t="shared" si="351"/>
        <v>160</v>
      </c>
      <c r="EF19" s="136">
        <f t="shared" si="351"/>
        <v>160</v>
      </c>
      <c r="EG19" s="136">
        <f t="shared" si="351"/>
        <v>160</v>
      </c>
      <c r="EH19" s="136">
        <f t="shared" si="351"/>
        <v>160</v>
      </c>
      <c r="EI19" s="136">
        <f t="shared" si="351"/>
        <v>160</v>
      </c>
      <c r="EJ19" s="136">
        <f t="shared" si="351"/>
        <v>160</v>
      </c>
      <c r="EK19" s="136">
        <f t="shared" si="351"/>
        <v>160</v>
      </c>
      <c r="EL19" s="136">
        <f t="shared" si="351"/>
        <v>160</v>
      </c>
      <c r="EM19" s="136">
        <f t="shared" si="351"/>
        <v>160</v>
      </c>
      <c r="EN19" s="136">
        <f t="shared" si="352"/>
        <v>160</v>
      </c>
      <c r="EO19" s="136">
        <f t="shared" si="352"/>
        <v>160</v>
      </c>
      <c r="EP19" s="136">
        <f t="shared" si="352"/>
        <v>160</v>
      </c>
      <c r="EQ19" s="136">
        <f t="shared" si="352"/>
        <v>160</v>
      </c>
      <c r="ER19" s="136">
        <f t="shared" si="352"/>
        <v>160</v>
      </c>
      <c r="ES19" s="136">
        <f t="shared" si="352"/>
        <v>160</v>
      </c>
      <c r="ET19" s="136">
        <f t="shared" si="352"/>
        <v>160</v>
      </c>
      <c r="EU19" s="136">
        <f t="shared" si="352"/>
        <v>160</v>
      </c>
      <c r="EV19" s="136">
        <f t="shared" si="352"/>
        <v>160</v>
      </c>
      <c r="EW19" s="136">
        <f t="shared" si="352"/>
        <v>160</v>
      </c>
      <c r="EX19" s="136">
        <f t="shared" si="353"/>
        <v>160</v>
      </c>
      <c r="EY19" s="136">
        <f t="shared" si="353"/>
        <v>160</v>
      </c>
      <c r="EZ19" s="136">
        <f t="shared" si="353"/>
        <v>160</v>
      </c>
      <c r="FA19" s="136">
        <f t="shared" si="353"/>
        <v>160</v>
      </c>
      <c r="FB19" s="136">
        <f t="shared" si="353"/>
        <v>160</v>
      </c>
      <c r="FC19" s="136">
        <f t="shared" si="353"/>
        <v>160</v>
      </c>
      <c r="FD19" s="136">
        <f t="shared" si="353"/>
        <v>160</v>
      </c>
      <c r="FE19" s="136">
        <f t="shared" si="353"/>
        <v>160</v>
      </c>
      <c r="FF19" s="136">
        <f t="shared" si="353"/>
        <v>160</v>
      </c>
      <c r="FG19" s="136">
        <f t="shared" si="353"/>
        <v>160</v>
      </c>
      <c r="FH19" s="136">
        <f t="shared" si="353"/>
        <v>160</v>
      </c>
      <c r="FI19" s="136">
        <f t="shared" si="353"/>
        <v>160</v>
      </c>
      <c r="FJ19" s="137"/>
      <c r="FK19" s="152">
        <v>8</v>
      </c>
      <c r="FL19" s="136">
        <f t="shared" si="354"/>
        <v>0</v>
      </c>
      <c r="FM19" s="136">
        <f t="shared" si="354"/>
        <v>0</v>
      </c>
      <c r="FN19" s="136">
        <f t="shared" si="354"/>
        <v>0</v>
      </c>
      <c r="FO19" s="136">
        <f t="shared" si="354"/>
        <v>0</v>
      </c>
      <c r="FP19" s="136">
        <f t="shared" si="354"/>
        <v>0</v>
      </c>
      <c r="FQ19" s="136">
        <f t="shared" si="354"/>
        <v>0</v>
      </c>
      <c r="FR19" s="136">
        <f t="shared" si="354"/>
        <v>0</v>
      </c>
      <c r="FS19" s="136">
        <f t="shared" si="354"/>
        <v>0</v>
      </c>
      <c r="FT19" s="136">
        <f t="shared" si="354"/>
        <v>0</v>
      </c>
      <c r="FU19" s="136">
        <f t="shared" si="354"/>
        <v>0</v>
      </c>
      <c r="FV19" s="136">
        <f t="shared" si="355"/>
        <v>0</v>
      </c>
      <c r="FW19" s="136">
        <f t="shared" si="355"/>
        <v>0</v>
      </c>
      <c r="FX19" s="136">
        <f t="shared" si="355"/>
        <v>0</v>
      </c>
      <c r="FY19" s="136">
        <f t="shared" si="355"/>
        <v>0</v>
      </c>
      <c r="FZ19" s="136">
        <f t="shared" si="355"/>
        <v>0</v>
      </c>
      <c r="GA19" s="136">
        <f t="shared" si="355"/>
        <v>0</v>
      </c>
      <c r="GB19" s="136">
        <f t="shared" si="355"/>
        <v>0</v>
      </c>
      <c r="GC19" s="136">
        <f t="shared" si="355"/>
        <v>0</v>
      </c>
      <c r="GD19" s="136">
        <f t="shared" si="355"/>
        <v>0</v>
      </c>
      <c r="GE19" s="136">
        <f t="shared" si="355"/>
        <v>0</v>
      </c>
      <c r="GF19" s="136">
        <f t="shared" si="356"/>
        <v>0</v>
      </c>
      <c r="GG19" s="136">
        <f t="shared" si="356"/>
        <v>0</v>
      </c>
      <c r="GH19" s="136">
        <f t="shared" si="356"/>
        <v>0</v>
      </c>
      <c r="GI19" s="136">
        <f t="shared" si="356"/>
        <v>0</v>
      </c>
      <c r="GJ19" s="136">
        <f t="shared" si="356"/>
        <v>0</v>
      </c>
      <c r="GK19" s="136">
        <f t="shared" si="356"/>
        <v>0</v>
      </c>
      <c r="GL19" s="136">
        <f t="shared" si="356"/>
        <v>0</v>
      </c>
      <c r="GM19" s="136">
        <f t="shared" si="356"/>
        <v>0</v>
      </c>
      <c r="GN19" s="136">
        <f t="shared" si="356"/>
        <v>0</v>
      </c>
      <c r="GO19" s="136">
        <f t="shared" si="356"/>
        <v>0</v>
      </c>
      <c r="GP19" s="136">
        <f t="shared" si="357"/>
        <v>0</v>
      </c>
      <c r="GQ19" s="136">
        <f t="shared" si="357"/>
        <v>0</v>
      </c>
      <c r="GR19" s="136">
        <f t="shared" si="357"/>
        <v>0</v>
      </c>
      <c r="GS19" s="136">
        <f t="shared" si="357"/>
        <v>0</v>
      </c>
      <c r="GT19" s="136">
        <f t="shared" si="357"/>
        <v>0</v>
      </c>
      <c r="GU19" s="136">
        <f t="shared" si="357"/>
        <v>0</v>
      </c>
      <c r="GV19" s="136">
        <f t="shared" si="357"/>
        <v>0</v>
      </c>
      <c r="GW19" s="136">
        <f t="shared" si="357"/>
        <v>0</v>
      </c>
      <c r="GX19" s="136">
        <f t="shared" si="357"/>
        <v>0</v>
      </c>
      <c r="GY19" s="136">
        <f t="shared" si="357"/>
        <v>0</v>
      </c>
      <c r="GZ19" s="136">
        <f t="shared" si="358"/>
        <v>0</v>
      </c>
      <c r="HA19" s="136">
        <f t="shared" si="358"/>
        <v>0</v>
      </c>
      <c r="HB19" s="136">
        <f t="shared" si="358"/>
        <v>0</v>
      </c>
      <c r="HC19" s="136">
        <f t="shared" si="358"/>
        <v>0</v>
      </c>
      <c r="HD19" s="136">
        <f t="shared" si="358"/>
        <v>0</v>
      </c>
      <c r="HE19" s="136">
        <f t="shared" si="358"/>
        <v>0</v>
      </c>
      <c r="HF19" s="136">
        <f t="shared" si="358"/>
        <v>0</v>
      </c>
      <c r="HG19" s="136">
        <f t="shared" si="358"/>
        <v>0</v>
      </c>
      <c r="HH19" s="136">
        <f t="shared" si="358"/>
        <v>0</v>
      </c>
      <c r="HI19" s="136">
        <f t="shared" si="358"/>
        <v>0</v>
      </c>
      <c r="HJ19" s="136">
        <f t="shared" si="358"/>
        <v>0</v>
      </c>
      <c r="HK19" s="136">
        <f t="shared" si="358"/>
        <v>0</v>
      </c>
    </row>
    <row r="20" spans="1:219" ht="45">
      <c r="A20" s="35" t="str">
        <f t="shared" si="120"/>
        <v/>
      </c>
      <c r="B20" s="35"/>
      <c r="C20" s="35"/>
      <c r="D20" s="35"/>
      <c r="E20" s="35"/>
      <c r="F20" s="35"/>
      <c r="G20" s="35"/>
      <c r="H20" s="35"/>
      <c r="I20" s="35" t="s">
        <v>88</v>
      </c>
      <c r="J20" s="35"/>
      <c r="K20" s="35"/>
      <c r="L20" s="212" t="s">
        <v>259</v>
      </c>
      <c r="M20" s="35"/>
      <c r="N20" s="35"/>
      <c r="O20" s="35"/>
      <c r="P20" s="35"/>
      <c r="Q20" s="35"/>
      <c r="R20" s="32"/>
      <c r="S20" s="32"/>
      <c r="T20" s="32" t="s">
        <v>82</v>
      </c>
      <c r="U20" s="18"/>
      <c r="V20" s="16"/>
      <c r="W20" s="208" t="s">
        <v>86</v>
      </c>
      <c r="X20" s="208"/>
      <c r="Y20" s="178">
        <v>44565</v>
      </c>
      <c r="Z20" s="178">
        <v>44572</v>
      </c>
      <c r="AA20" s="187" t="s">
        <v>258</v>
      </c>
      <c r="AB20" s="189">
        <v>2.125</v>
      </c>
      <c r="AC20" s="189">
        <v>2.125</v>
      </c>
      <c r="AD20" s="189">
        <v>2.125</v>
      </c>
      <c r="AE20" s="189">
        <v>2.125</v>
      </c>
      <c r="AF20" s="189">
        <v>2.125</v>
      </c>
      <c r="AG20" s="189">
        <v>2.125</v>
      </c>
      <c r="AH20" s="189">
        <v>2.125</v>
      </c>
      <c r="AI20" s="189">
        <v>2.125</v>
      </c>
      <c r="AJ20" s="186">
        <f t="shared" si="338"/>
        <v>17</v>
      </c>
      <c r="AK20" s="28">
        <f t="shared" si="339"/>
        <v>13.600000000000001</v>
      </c>
      <c r="AL20" s="28">
        <f t="shared" si="340"/>
        <v>0</v>
      </c>
      <c r="AM20" s="29">
        <f t="shared" si="341"/>
        <v>0.8</v>
      </c>
      <c r="AN20" s="29">
        <f t="shared" si="342"/>
        <v>0</v>
      </c>
      <c r="AO20" s="33">
        <f t="shared" si="359"/>
        <v>-0.8</v>
      </c>
      <c r="AP20" s="133" t="s">
        <v>93</v>
      </c>
      <c r="AQ20" s="30">
        <f t="shared" si="343"/>
        <v>44565</v>
      </c>
      <c r="AR20" s="30">
        <v>44392</v>
      </c>
      <c r="AS20" s="30" t="s">
        <v>140</v>
      </c>
      <c r="AT20" s="30" t="s">
        <v>190</v>
      </c>
      <c r="AU20" s="30">
        <v>44377</v>
      </c>
      <c r="AV20" s="30">
        <v>44392</v>
      </c>
      <c r="AW20" s="30" t="s">
        <v>140</v>
      </c>
      <c r="AX20" s="30" t="s">
        <v>191</v>
      </c>
      <c r="AY20" s="30"/>
      <c r="AZ20" s="30"/>
      <c r="BA20" s="30" t="s">
        <v>140</v>
      </c>
      <c r="BB20" s="156" t="s">
        <v>193</v>
      </c>
      <c r="BC20" s="30">
        <v>44443</v>
      </c>
      <c r="BD20" s="30">
        <f t="shared" si="360"/>
        <v>44443</v>
      </c>
      <c r="BE20" s="30" t="s">
        <v>140</v>
      </c>
      <c r="BG20" s="152">
        <v>9</v>
      </c>
      <c r="BH20" s="136">
        <f t="shared" si="344"/>
        <v>5.0999999999999996</v>
      </c>
      <c r="BI20" s="136">
        <f t="shared" si="344"/>
        <v>5.0999999999999996</v>
      </c>
      <c r="BJ20" s="136">
        <f t="shared" si="344"/>
        <v>5.0999999999999996</v>
      </c>
      <c r="BK20" s="136">
        <f t="shared" si="344"/>
        <v>5.0999999999999996</v>
      </c>
      <c r="BL20" s="136">
        <f t="shared" si="344"/>
        <v>13.600000000000001</v>
      </c>
      <c r="BM20" s="136">
        <f t="shared" si="344"/>
        <v>13.600000000000001</v>
      </c>
      <c r="BN20" s="136">
        <f t="shared" si="344"/>
        <v>13.600000000000001</v>
      </c>
      <c r="BO20" s="136">
        <f t="shared" si="344"/>
        <v>13.600000000000001</v>
      </c>
      <c r="BP20" s="136">
        <f t="shared" si="344"/>
        <v>13.600000000000001</v>
      </c>
      <c r="BQ20" s="136">
        <f t="shared" si="344"/>
        <v>13.600000000000001</v>
      </c>
      <c r="BR20" s="136">
        <f t="shared" si="345"/>
        <v>13.600000000000001</v>
      </c>
      <c r="BS20" s="136">
        <f t="shared" si="345"/>
        <v>13.600000000000001</v>
      </c>
      <c r="BT20" s="136">
        <f t="shared" si="345"/>
        <v>13.600000000000001</v>
      </c>
      <c r="BU20" s="136">
        <f t="shared" si="345"/>
        <v>16.150000000000002</v>
      </c>
      <c r="BV20" s="136">
        <f t="shared" si="345"/>
        <v>16.150000000000002</v>
      </c>
      <c r="BW20" s="136">
        <f t="shared" si="345"/>
        <v>16.150000000000002</v>
      </c>
      <c r="BX20" s="136">
        <f t="shared" si="345"/>
        <v>16.150000000000002</v>
      </c>
      <c r="BY20" s="136">
        <f t="shared" si="345"/>
        <v>16.150000000000002</v>
      </c>
      <c r="BZ20" s="136">
        <f t="shared" si="345"/>
        <v>16.150000000000002</v>
      </c>
      <c r="CA20" s="136">
        <f t="shared" si="345"/>
        <v>16.150000000000002</v>
      </c>
      <c r="CB20" s="136">
        <f t="shared" si="346"/>
        <v>16.150000000000002</v>
      </c>
      <c r="CC20" s="136">
        <f t="shared" si="346"/>
        <v>16.150000000000002</v>
      </c>
      <c r="CD20" s="136">
        <f t="shared" si="346"/>
        <v>16.150000000000002</v>
      </c>
      <c r="CE20" s="136">
        <f t="shared" si="346"/>
        <v>16.150000000000002</v>
      </c>
      <c r="CF20" s="136">
        <f t="shared" si="346"/>
        <v>16.150000000000002</v>
      </c>
      <c r="CG20" s="136">
        <f t="shared" si="346"/>
        <v>16.150000000000002</v>
      </c>
      <c r="CH20" s="136">
        <f t="shared" si="346"/>
        <v>16.150000000000002</v>
      </c>
      <c r="CI20" s="136">
        <f t="shared" si="346"/>
        <v>16.150000000000002</v>
      </c>
      <c r="CJ20" s="136">
        <f t="shared" si="346"/>
        <v>16.150000000000002</v>
      </c>
      <c r="CK20" s="136">
        <f t="shared" si="346"/>
        <v>16.150000000000002</v>
      </c>
      <c r="CL20" s="136">
        <f t="shared" si="347"/>
        <v>16.150000000000002</v>
      </c>
      <c r="CM20" s="136">
        <f t="shared" si="347"/>
        <v>17</v>
      </c>
      <c r="CN20" s="136">
        <f t="shared" si="347"/>
        <v>17</v>
      </c>
      <c r="CO20" s="136">
        <f t="shared" si="347"/>
        <v>17</v>
      </c>
      <c r="CP20" s="136">
        <f t="shared" si="347"/>
        <v>17</v>
      </c>
      <c r="CQ20" s="136">
        <f t="shared" si="347"/>
        <v>17</v>
      </c>
      <c r="CR20" s="136">
        <f t="shared" si="347"/>
        <v>17</v>
      </c>
      <c r="CS20" s="136">
        <f t="shared" si="347"/>
        <v>17</v>
      </c>
      <c r="CT20" s="136">
        <f t="shared" si="347"/>
        <v>17</v>
      </c>
      <c r="CU20" s="136">
        <f t="shared" si="347"/>
        <v>17</v>
      </c>
      <c r="CV20" s="136">
        <f t="shared" si="348"/>
        <v>17</v>
      </c>
      <c r="CW20" s="136">
        <f t="shared" si="348"/>
        <v>17</v>
      </c>
      <c r="CX20" s="136">
        <f t="shared" si="348"/>
        <v>17</v>
      </c>
      <c r="CY20" s="136">
        <f t="shared" si="348"/>
        <v>17</v>
      </c>
      <c r="CZ20" s="136">
        <f t="shared" si="348"/>
        <v>17</v>
      </c>
      <c r="DA20" s="136">
        <f t="shared" si="348"/>
        <v>17</v>
      </c>
      <c r="DB20" s="136">
        <f t="shared" si="348"/>
        <v>17</v>
      </c>
      <c r="DC20" s="136">
        <f t="shared" si="348"/>
        <v>17</v>
      </c>
      <c r="DD20" s="136">
        <f t="shared" si="348"/>
        <v>17</v>
      </c>
      <c r="DE20" s="136">
        <f t="shared" si="348"/>
        <v>17</v>
      </c>
      <c r="DF20" s="136">
        <f t="shared" si="348"/>
        <v>17</v>
      </c>
      <c r="DG20" s="136">
        <f t="shared" si="348"/>
        <v>17</v>
      </c>
      <c r="DH20" s="137"/>
      <c r="DI20" s="152">
        <v>9</v>
      </c>
      <c r="DJ20" s="136">
        <f t="shared" si="349"/>
        <v>5.0999999999999996</v>
      </c>
      <c r="DK20" s="136">
        <f t="shared" si="349"/>
        <v>5.0999999999999996</v>
      </c>
      <c r="DL20" s="136">
        <f t="shared" si="349"/>
        <v>5.0999999999999996</v>
      </c>
      <c r="DM20" s="136">
        <f t="shared" si="349"/>
        <v>5.0999999999999996</v>
      </c>
      <c r="DN20" s="136">
        <f t="shared" si="349"/>
        <v>5.0999999999999996</v>
      </c>
      <c r="DO20" s="136">
        <f t="shared" si="349"/>
        <v>5.0999999999999996</v>
      </c>
      <c r="DP20" s="136">
        <f t="shared" si="349"/>
        <v>14.450000000000001</v>
      </c>
      <c r="DQ20" s="136">
        <f t="shared" si="349"/>
        <v>14.450000000000001</v>
      </c>
      <c r="DR20" s="136">
        <f t="shared" si="349"/>
        <v>14.450000000000001</v>
      </c>
      <c r="DS20" s="136">
        <f t="shared" si="349"/>
        <v>14.450000000000001</v>
      </c>
      <c r="DT20" s="136">
        <f t="shared" si="350"/>
        <v>14.450000000000001</v>
      </c>
      <c r="DU20" s="136">
        <f t="shared" si="350"/>
        <v>14.450000000000001</v>
      </c>
      <c r="DV20" s="136">
        <f t="shared" si="350"/>
        <v>14.450000000000001</v>
      </c>
      <c r="DW20" s="136">
        <f t="shared" si="350"/>
        <v>17</v>
      </c>
      <c r="DX20" s="136">
        <f t="shared" si="350"/>
        <v>17</v>
      </c>
      <c r="DY20" s="136">
        <f t="shared" si="350"/>
        <v>17</v>
      </c>
      <c r="DZ20" s="136">
        <f t="shared" si="350"/>
        <v>17</v>
      </c>
      <c r="EA20" s="136">
        <f t="shared" si="350"/>
        <v>17</v>
      </c>
      <c r="EB20" s="136">
        <f t="shared" si="350"/>
        <v>17</v>
      </c>
      <c r="EC20" s="136">
        <f t="shared" si="350"/>
        <v>17</v>
      </c>
      <c r="ED20" s="136">
        <f t="shared" si="351"/>
        <v>17</v>
      </c>
      <c r="EE20" s="136">
        <f t="shared" si="351"/>
        <v>17</v>
      </c>
      <c r="EF20" s="136">
        <f t="shared" si="351"/>
        <v>17</v>
      </c>
      <c r="EG20" s="136">
        <f t="shared" si="351"/>
        <v>17</v>
      </c>
      <c r="EH20" s="136">
        <f t="shared" si="351"/>
        <v>17</v>
      </c>
      <c r="EI20" s="136">
        <f t="shared" si="351"/>
        <v>17</v>
      </c>
      <c r="EJ20" s="136">
        <f t="shared" si="351"/>
        <v>17</v>
      </c>
      <c r="EK20" s="136">
        <f t="shared" si="351"/>
        <v>17</v>
      </c>
      <c r="EL20" s="136">
        <f t="shared" si="351"/>
        <v>17</v>
      </c>
      <c r="EM20" s="136">
        <f t="shared" si="351"/>
        <v>17</v>
      </c>
      <c r="EN20" s="136">
        <f t="shared" si="352"/>
        <v>17</v>
      </c>
      <c r="EO20" s="136">
        <f t="shared" si="352"/>
        <v>17</v>
      </c>
      <c r="EP20" s="136">
        <f t="shared" si="352"/>
        <v>17</v>
      </c>
      <c r="EQ20" s="136">
        <f t="shared" si="352"/>
        <v>17</v>
      </c>
      <c r="ER20" s="136">
        <f t="shared" si="352"/>
        <v>17</v>
      </c>
      <c r="ES20" s="136">
        <f t="shared" si="352"/>
        <v>17</v>
      </c>
      <c r="ET20" s="136">
        <f t="shared" si="352"/>
        <v>17</v>
      </c>
      <c r="EU20" s="136">
        <f t="shared" si="352"/>
        <v>17</v>
      </c>
      <c r="EV20" s="136">
        <f t="shared" si="352"/>
        <v>17</v>
      </c>
      <c r="EW20" s="136">
        <f t="shared" si="352"/>
        <v>17</v>
      </c>
      <c r="EX20" s="136">
        <f t="shared" si="353"/>
        <v>17</v>
      </c>
      <c r="EY20" s="136">
        <f t="shared" si="353"/>
        <v>17</v>
      </c>
      <c r="EZ20" s="136">
        <f t="shared" si="353"/>
        <v>17</v>
      </c>
      <c r="FA20" s="136">
        <f t="shared" si="353"/>
        <v>17</v>
      </c>
      <c r="FB20" s="136">
        <f t="shared" si="353"/>
        <v>17</v>
      </c>
      <c r="FC20" s="136">
        <f t="shared" si="353"/>
        <v>17</v>
      </c>
      <c r="FD20" s="136">
        <f t="shared" si="353"/>
        <v>17</v>
      </c>
      <c r="FE20" s="136">
        <f t="shared" si="353"/>
        <v>17</v>
      </c>
      <c r="FF20" s="136">
        <f t="shared" si="353"/>
        <v>17</v>
      </c>
      <c r="FG20" s="136">
        <f t="shared" si="353"/>
        <v>17</v>
      </c>
      <c r="FH20" s="136">
        <f t="shared" si="353"/>
        <v>17</v>
      </c>
      <c r="FI20" s="136">
        <f t="shared" si="353"/>
        <v>17</v>
      </c>
      <c r="FJ20" s="137"/>
      <c r="FK20" s="152">
        <v>9</v>
      </c>
      <c r="FL20" s="136">
        <f t="shared" si="354"/>
        <v>0</v>
      </c>
      <c r="FM20" s="136">
        <f t="shared" si="354"/>
        <v>0</v>
      </c>
      <c r="FN20" s="136">
        <f t="shared" si="354"/>
        <v>0</v>
      </c>
      <c r="FO20" s="136">
        <f t="shared" si="354"/>
        <v>0</v>
      </c>
      <c r="FP20" s="136">
        <f t="shared" si="354"/>
        <v>0</v>
      </c>
      <c r="FQ20" s="136">
        <f t="shared" si="354"/>
        <v>0</v>
      </c>
      <c r="FR20" s="136">
        <f t="shared" si="354"/>
        <v>0</v>
      </c>
      <c r="FS20" s="136">
        <f t="shared" si="354"/>
        <v>0</v>
      </c>
      <c r="FT20" s="136">
        <f t="shared" si="354"/>
        <v>0</v>
      </c>
      <c r="FU20" s="136">
        <f t="shared" si="354"/>
        <v>0</v>
      </c>
      <c r="FV20" s="136">
        <f t="shared" si="355"/>
        <v>0</v>
      </c>
      <c r="FW20" s="136">
        <f t="shared" si="355"/>
        <v>0</v>
      </c>
      <c r="FX20" s="136">
        <f t="shared" si="355"/>
        <v>0</v>
      </c>
      <c r="FY20" s="136">
        <f t="shared" si="355"/>
        <v>0</v>
      </c>
      <c r="FZ20" s="136">
        <f t="shared" si="355"/>
        <v>0</v>
      </c>
      <c r="GA20" s="136">
        <f t="shared" si="355"/>
        <v>0</v>
      </c>
      <c r="GB20" s="136">
        <f t="shared" si="355"/>
        <v>0</v>
      </c>
      <c r="GC20" s="136">
        <f t="shared" si="355"/>
        <v>0</v>
      </c>
      <c r="GD20" s="136">
        <f t="shared" si="355"/>
        <v>0</v>
      </c>
      <c r="GE20" s="136">
        <f t="shared" si="355"/>
        <v>0</v>
      </c>
      <c r="GF20" s="136">
        <f t="shared" si="356"/>
        <v>0</v>
      </c>
      <c r="GG20" s="136">
        <f t="shared" si="356"/>
        <v>0</v>
      </c>
      <c r="GH20" s="136">
        <f t="shared" si="356"/>
        <v>0</v>
      </c>
      <c r="GI20" s="136">
        <f t="shared" si="356"/>
        <v>0</v>
      </c>
      <c r="GJ20" s="136">
        <f t="shared" si="356"/>
        <v>0</v>
      </c>
      <c r="GK20" s="136">
        <f t="shared" si="356"/>
        <v>0</v>
      </c>
      <c r="GL20" s="136">
        <f t="shared" si="356"/>
        <v>0</v>
      </c>
      <c r="GM20" s="136">
        <f t="shared" si="356"/>
        <v>0</v>
      </c>
      <c r="GN20" s="136">
        <f t="shared" si="356"/>
        <v>0</v>
      </c>
      <c r="GO20" s="136">
        <f t="shared" si="356"/>
        <v>0</v>
      </c>
      <c r="GP20" s="136">
        <f t="shared" si="357"/>
        <v>0</v>
      </c>
      <c r="GQ20" s="136">
        <f t="shared" si="357"/>
        <v>0</v>
      </c>
      <c r="GR20" s="136">
        <f t="shared" si="357"/>
        <v>0</v>
      </c>
      <c r="GS20" s="136">
        <f t="shared" si="357"/>
        <v>0</v>
      </c>
      <c r="GT20" s="136">
        <f t="shared" si="357"/>
        <v>0</v>
      </c>
      <c r="GU20" s="136">
        <f t="shared" si="357"/>
        <v>0</v>
      </c>
      <c r="GV20" s="136">
        <f t="shared" si="357"/>
        <v>0</v>
      </c>
      <c r="GW20" s="136">
        <f t="shared" si="357"/>
        <v>0</v>
      </c>
      <c r="GX20" s="136">
        <f t="shared" si="357"/>
        <v>0</v>
      </c>
      <c r="GY20" s="136">
        <f t="shared" si="357"/>
        <v>0</v>
      </c>
      <c r="GZ20" s="136">
        <f t="shared" si="358"/>
        <v>0</v>
      </c>
      <c r="HA20" s="136">
        <f t="shared" si="358"/>
        <v>0</v>
      </c>
      <c r="HB20" s="136">
        <f t="shared" si="358"/>
        <v>0</v>
      </c>
      <c r="HC20" s="136">
        <f t="shared" si="358"/>
        <v>0</v>
      </c>
      <c r="HD20" s="136">
        <f t="shared" si="358"/>
        <v>0</v>
      </c>
      <c r="HE20" s="136">
        <f t="shared" si="358"/>
        <v>0</v>
      </c>
      <c r="HF20" s="136">
        <f t="shared" si="358"/>
        <v>0</v>
      </c>
      <c r="HG20" s="136">
        <f t="shared" si="358"/>
        <v>0</v>
      </c>
      <c r="HH20" s="136">
        <f t="shared" si="358"/>
        <v>0</v>
      </c>
      <c r="HI20" s="136">
        <f t="shared" si="358"/>
        <v>0</v>
      </c>
      <c r="HJ20" s="136">
        <f t="shared" si="358"/>
        <v>0</v>
      </c>
      <c r="HK20" s="136">
        <f t="shared" si="358"/>
        <v>0</v>
      </c>
    </row>
    <row r="21" spans="1:219" ht="45">
      <c r="A21" s="35" t="str">
        <f t="shared" si="120"/>
        <v/>
      </c>
      <c r="B21" s="35"/>
      <c r="C21" s="35"/>
      <c r="D21" s="35"/>
      <c r="E21" s="35"/>
      <c r="F21" s="35"/>
      <c r="G21" s="35"/>
      <c r="H21" s="35"/>
      <c r="I21" s="35" t="s">
        <v>89</v>
      </c>
      <c r="J21" s="35"/>
      <c r="K21" s="35"/>
      <c r="L21" s="212" t="s">
        <v>258</v>
      </c>
      <c r="M21" s="35"/>
      <c r="N21" s="35"/>
      <c r="O21" s="35"/>
      <c r="P21" s="35"/>
      <c r="Q21" s="35"/>
      <c r="R21" s="32"/>
      <c r="S21" s="32"/>
      <c r="T21" s="32" t="s">
        <v>82</v>
      </c>
      <c r="U21" s="18"/>
      <c r="V21" s="16"/>
      <c r="W21" s="208" t="s">
        <v>74</v>
      </c>
      <c r="X21" s="208"/>
      <c r="Y21" s="178">
        <v>44475</v>
      </c>
      <c r="Z21" s="178">
        <v>44505</v>
      </c>
      <c r="AA21" s="187" t="s">
        <v>258</v>
      </c>
      <c r="AB21" s="189">
        <v>16.875</v>
      </c>
      <c r="AC21" s="189">
        <v>16.875</v>
      </c>
      <c r="AD21" s="189">
        <v>16.875</v>
      </c>
      <c r="AE21" s="189">
        <v>16.875</v>
      </c>
      <c r="AF21" s="189">
        <v>16.875</v>
      </c>
      <c r="AG21" s="189">
        <v>16.875</v>
      </c>
      <c r="AH21" s="189">
        <v>16.875</v>
      </c>
      <c r="AI21" s="189">
        <v>16.875</v>
      </c>
      <c r="AJ21" s="186">
        <f t="shared" si="338"/>
        <v>135</v>
      </c>
      <c r="AK21" s="28">
        <f t="shared" si="339"/>
        <v>67.5</v>
      </c>
      <c r="AL21" s="28">
        <f t="shared" si="340"/>
        <v>0</v>
      </c>
      <c r="AM21" s="29">
        <f t="shared" si="341"/>
        <v>0.5</v>
      </c>
      <c r="AN21" s="29">
        <f t="shared" si="342"/>
        <v>0</v>
      </c>
      <c r="AO21" s="33">
        <f t="shared" si="359"/>
        <v>-0.5</v>
      </c>
      <c r="AP21" s="133" t="s">
        <v>93</v>
      </c>
      <c r="AQ21" s="30">
        <f t="shared" si="343"/>
        <v>44475</v>
      </c>
      <c r="AR21" s="30">
        <v>44392</v>
      </c>
      <c r="AS21" s="30" t="s">
        <v>140</v>
      </c>
      <c r="AT21" s="30" t="s">
        <v>190</v>
      </c>
      <c r="AU21" s="30">
        <v>44377</v>
      </c>
      <c r="AV21" s="30">
        <v>44392</v>
      </c>
      <c r="AW21" s="30" t="s">
        <v>140</v>
      </c>
      <c r="AX21" s="30" t="s">
        <v>191</v>
      </c>
      <c r="AY21" s="30">
        <v>44438</v>
      </c>
      <c r="AZ21" s="30">
        <f t="shared" si="361"/>
        <v>44438</v>
      </c>
      <c r="BA21" s="30" t="s">
        <v>140</v>
      </c>
      <c r="BB21" s="156" t="s">
        <v>193</v>
      </c>
      <c r="BC21" s="30">
        <v>44445</v>
      </c>
      <c r="BD21" s="30">
        <f t="shared" si="360"/>
        <v>44445</v>
      </c>
      <c r="BE21" s="30" t="s">
        <v>140</v>
      </c>
      <c r="BG21" s="152">
        <v>10</v>
      </c>
      <c r="BH21" s="136">
        <f t="shared" si="344"/>
        <v>0</v>
      </c>
      <c r="BI21" s="136">
        <f t="shared" si="344"/>
        <v>0</v>
      </c>
      <c r="BJ21" s="136">
        <f t="shared" si="344"/>
        <v>0</v>
      </c>
      <c r="BK21" s="136">
        <f t="shared" si="344"/>
        <v>0</v>
      </c>
      <c r="BL21" s="136">
        <f t="shared" si="344"/>
        <v>67.5</v>
      </c>
      <c r="BM21" s="136">
        <f t="shared" si="344"/>
        <v>67.5</v>
      </c>
      <c r="BN21" s="136">
        <f t="shared" si="344"/>
        <v>67.5</v>
      </c>
      <c r="BO21" s="136">
        <f t="shared" si="344"/>
        <v>67.5</v>
      </c>
      <c r="BP21" s="136">
        <f t="shared" si="344"/>
        <v>67.5</v>
      </c>
      <c r="BQ21" s="136">
        <f t="shared" si="344"/>
        <v>67.5</v>
      </c>
      <c r="BR21" s="136">
        <f t="shared" si="345"/>
        <v>67.5</v>
      </c>
      <c r="BS21" s="136">
        <f t="shared" si="345"/>
        <v>67.5</v>
      </c>
      <c r="BT21" s="136">
        <f t="shared" si="345"/>
        <v>67.5</v>
      </c>
      <c r="BU21" s="136">
        <f t="shared" si="345"/>
        <v>108</v>
      </c>
      <c r="BV21" s="136">
        <f t="shared" si="345"/>
        <v>128.25</v>
      </c>
      <c r="BW21" s="136">
        <f t="shared" si="345"/>
        <v>128.25</v>
      </c>
      <c r="BX21" s="136">
        <f t="shared" si="345"/>
        <v>128.25</v>
      </c>
      <c r="BY21" s="136">
        <f t="shared" si="345"/>
        <v>128.25</v>
      </c>
      <c r="BZ21" s="136">
        <f t="shared" si="345"/>
        <v>135</v>
      </c>
      <c r="CA21" s="136">
        <f t="shared" si="345"/>
        <v>135</v>
      </c>
      <c r="CB21" s="136">
        <f t="shared" si="346"/>
        <v>135</v>
      </c>
      <c r="CC21" s="136">
        <f t="shared" si="346"/>
        <v>135</v>
      </c>
      <c r="CD21" s="136">
        <f t="shared" si="346"/>
        <v>135</v>
      </c>
      <c r="CE21" s="136">
        <f t="shared" si="346"/>
        <v>135</v>
      </c>
      <c r="CF21" s="136">
        <f t="shared" si="346"/>
        <v>135</v>
      </c>
      <c r="CG21" s="136">
        <f t="shared" si="346"/>
        <v>135</v>
      </c>
      <c r="CH21" s="136">
        <f t="shared" si="346"/>
        <v>135</v>
      </c>
      <c r="CI21" s="136">
        <f t="shared" si="346"/>
        <v>135</v>
      </c>
      <c r="CJ21" s="136">
        <f t="shared" si="346"/>
        <v>135</v>
      </c>
      <c r="CK21" s="136">
        <f t="shared" si="346"/>
        <v>135</v>
      </c>
      <c r="CL21" s="136">
        <f t="shared" si="347"/>
        <v>135</v>
      </c>
      <c r="CM21" s="136">
        <f t="shared" si="347"/>
        <v>135</v>
      </c>
      <c r="CN21" s="136">
        <f t="shared" si="347"/>
        <v>135</v>
      </c>
      <c r="CO21" s="136">
        <f t="shared" si="347"/>
        <v>135</v>
      </c>
      <c r="CP21" s="136">
        <f t="shared" si="347"/>
        <v>135</v>
      </c>
      <c r="CQ21" s="136">
        <f t="shared" si="347"/>
        <v>135</v>
      </c>
      <c r="CR21" s="136">
        <f t="shared" si="347"/>
        <v>135</v>
      </c>
      <c r="CS21" s="136">
        <f t="shared" si="347"/>
        <v>135</v>
      </c>
      <c r="CT21" s="136">
        <f t="shared" si="347"/>
        <v>135</v>
      </c>
      <c r="CU21" s="136">
        <f t="shared" si="347"/>
        <v>135</v>
      </c>
      <c r="CV21" s="136">
        <f t="shared" si="348"/>
        <v>135</v>
      </c>
      <c r="CW21" s="136">
        <f t="shared" si="348"/>
        <v>135</v>
      </c>
      <c r="CX21" s="136">
        <f t="shared" si="348"/>
        <v>135</v>
      </c>
      <c r="CY21" s="136">
        <f t="shared" si="348"/>
        <v>135</v>
      </c>
      <c r="CZ21" s="136">
        <f t="shared" si="348"/>
        <v>135</v>
      </c>
      <c r="DA21" s="136">
        <f t="shared" si="348"/>
        <v>135</v>
      </c>
      <c r="DB21" s="136">
        <f t="shared" si="348"/>
        <v>135</v>
      </c>
      <c r="DC21" s="136">
        <f t="shared" si="348"/>
        <v>135</v>
      </c>
      <c r="DD21" s="136">
        <f t="shared" si="348"/>
        <v>135</v>
      </c>
      <c r="DE21" s="136">
        <f t="shared" si="348"/>
        <v>135</v>
      </c>
      <c r="DF21" s="136">
        <f t="shared" si="348"/>
        <v>135</v>
      </c>
      <c r="DG21" s="136">
        <f t="shared" si="348"/>
        <v>135</v>
      </c>
      <c r="DH21" s="137"/>
      <c r="DI21" s="152">
        <v>10</v>
      </c>
      <c r="DJ21" s="136">
        <f t="shared" si="349"/>
        <v>0</v>
      </c>
      <c r="DK21" s="136">
        <f t="shared" si="349"/>
        <v>0</v>
      </c>
      <c r="DL21" s="136">
        <f t="shared" si="349"/>
        <v>0</v>
      </c>
      <c r="DM21" s="136">
        <f t="shared" si="349"/>
        <v>0</v>
      </c>
      <c r="DN21" s="136">
        <f t="shared" si="349"/>
        <v>0</v>
      </c>
      <c r="DO21" s="136">
        <f t="shared" si="349"/>
        <v>0</v>
      </c>
      <c r="DP21" s="136">
        <f t="shared" si="349"/>
        <v>74.25</v>
      </c>
      <c r="DQ21" s="136">
        <f t="shared" si="349"/>
        <v>74.25</v>
      </c>
      <c r="DR21" s="136">
        <f t="shared" si="349"/>
        <v>74.25</v>
      </c>
      <c r="DS21" s="136">
        <f t="shared" si="349"/>
        <v>74.25</v>
      </c>
      <c r="DT21" s="136">
        <f t="shared" si="350"/>
        <v>74.25</v>
      </c>
      <c r="DU21" s="136">
        <f t="shared" si="350"/>
        <v>74.25</v>
      </c>
      <c r="DV21" s="136">
        <f t="shared" si="350"/>
        <v>74.25</v>
      </c>
      <c r="DW21" s="136">
        <f t="shared" si="350"/>
        <v>114.75000000000001</v>
      </c>
      <c r="DX21" s="136">
        <f t="shared" si="350"/>
        <v>135</v>
      </c>
      <c r="DY21" s="136">
        <f t="shared" si="350"/>
        <v>135</v>
      </c>
      <c r="DZ21" s="136">
        <f t="shared" si="350"/>
        <v>135</v>
      </c>
      <c r="EA21" s="136">
        <f t="shared" si="350"/>
        <v>135</v>
      </c>
      <c r="EB21" s="136">
        <f t="shared" si="350"/>
        <v>135</v>
      </c>
      <c r="EC21" s="136">
        <f t="shared" si="350"/>
        <v>135</v>
      </c>
      <c r="ED21" s="136">
        <f t="shared" si="351"/>
        <v>135</v>
      </c>
      <c r="EE21" s="136">
        <f t="shared" si="351"/>
        <v>135</v>
      </c>
      <c r="EF21" s="136">
        <f t="shared" si="351"/>
        <v>135</v>
      </c>
      <c r="EG21" s="136">
        <f t="shared" si="351"/>
        <v>135</v>
      </c>
      <c r="EH21" s="136">
        <f t="shared" si="351"/>
        <v>135</v>
      </c>
      <c r="EI21" s="136">
        <f t="shared" si="351"/>
        <v>135</v>
      </c>
      <c r="EJ21" s="136">
        <f t="shared" si="351"/>
        <v>135</v>
      </c>
      <c r="EK21" s="136">
        <f t="shared" si="351"/>
        <v>135</v>
      </c>
      <c r="EL21" s="136">
        <f t="shared" si="351"/>
        <v>135</v>
      </c>
      <c r="EM21" s="136">
        <f t="shared" si="351"/>
        <v>135</v>
      </c>
      <c r="EN21" s="136">
        <f t="shared" si="352"/>
        <v>135</v>
      </c>
      <c r="EO21" s="136">
        <f t="shared" si="352"/>
        <v>135</v>
      </c>
      <c r="EP21" s="136">
        <f t="shared" si="352"/>
        <v>135</v>
      </c>
      <c r="EQ21" s="136">
        <f t="shared" si="352"/>
        <v>135</v>
      </c>
      <c r="ER21" s="136">
        <f t="shared" si="352"/>
        <v>135</v>
      </c>
      <c r="ES21" s="136">
        <f t="shared" si="352"/>
        <v>135</v>
      </c>
      <c r="ET21" s="136">
        <f t="shared" si="352"/>
        <v>135</v>
      </c>
      <c r="EU21" s="136">
        <f t="shared" si="352"/>
        <v>135</v>
      </c>
      <c r="EV21" s="136">
        <f t="shared" si="352"/>
        <v>135</v>
      </c>
      <c r="EW21" s="136">
        <f t="shared" si="352"/>
        <v>135</v>
      </c>
      <c r="EX21" s="136">
        <f t="shared" si="353"/>
        <v>135</v>
      </c>
      <c r="EY21" s="136">
        <f t="shared" si="353"/>
        <v>135</v>
      </c>
      <c r="EZ21" s="136">
        <f t="shared" si="353"/>
        <v>135</v>
      </c>
      <c r="FA21" s="136">
        <f t="shared" si="353"/>
        <v>135</v>
      </c>
      <c r="FB21" s="136">
        <f t="shared" si="353"/>
        <v>135</v>
      </c>
      <c r="FC21" s="136">
        <f t="shared" si="353"/>
        <v>135</v>
      </c>
      <c r="FD21" s="136">
        <f t="shared" si="353"/>
        <v>135</v>
      </c>
      <c r="FE21" s="136">
        <f t="shared" si="353"/>
        <v>135</v>
      </c>
      <c r="FF21" s="136">
        <f t="shared" si="353"/>
        <v>135</v>
      </c>
      <c r="FG21" s="136">
        <f t="shared" si="353"/>
        <v>135</v>
      </c>
      <c r="FH21" s="136">
        <f t="shared" si="353"/>
        <v>135</v>
      </c>
      <c r="FI21" s="136">
        <f t="shared" si="353"/>
        <v>135</v>
      </c>
      <c r="FJ21" s="137"/>
      <c r="FK21" s="152">
        <v>10</v>
      </c>
      <c r="FL21" s="136">
        <f t="shared" si="354"/>
        <v>0</v>
      </c>
      <c r="FM21" s="136">
        <f t="shared" si="354"/>
        <v>0</v>
      </c>
      <c r="FN21" s="136">
        <f t="shared" si="354"/>
        <v>0</v>
      </c>
      <c r="FO21" s="136">
        <f t="shared" si="354"/>
        <v>0</v>
      </c>
      <c r="FP21" s="136">
        <f t="shared" si="354"/>
        <v>0</v>
      </c>
      <c r="FQ21" s="136">
        <f t="shared" si="354"/>
        <v>0</v>
      </c>
      <c r="FR21" s="136">
        <f t="shared" si="354"/>
        <v>0</v>
      </c>
      <c r="FS21" s="136">
        <f t="shared" si="354"/>
        <v>0</v>
      </c>
      <c r="FT21" s="136">
        <f t="shared" si="354"/>
        <v>0</v>
      </c>
      <c r="FU21" s="136">
        <f t="shared" si="354"/>
        <v>0</v>
      </c>
      <c r="FV21" s="136">
        <f t="shared" si="355"/>
        <v>0</v>
      </c>
      <c r="FW21" s="136">
        <f t="shared" si="355"/>
        <v>0</v>
      </c>
      <c r="FX21" s="136">
        <f t="shared" si="355"/>
        <v>0</v>
      </c>
      <c r="FY21" s="136">
        <f t="shared" si="355"/>
        <v>0</v>
      </c>
      <c r="FZ21" s="136">
        <f t="shared" si="355"/>
        <v>0</v>
      </c>
      <c r="GA21" s="136">
        <f t="shared" si="355"/>
        <v>0</v>
      </c>
      <c r="GB21" s="136">
        <f t="shared" si="355"/>
        <v>0</v>
      </c>
      <c r="GC21" s="136">
        <f t="shared" si="355"/>
        <v>0</v>
      </c>
      <c r="GD21" s="136">
        <f t="shared" si="355"/>
        <v>0</v>
      </c>
      <c r="GE21" s="136">
        <f t="shared" si="355"/>
        <v>0</v>
      </c>
      <c r="GF21" s="136">
        <f t="shared" si="356"/>
        <v>0</v>
      </c>
      <c r="GG21" s="136">
        <f t="shared" si="356"/>
        <v>0</v>
      </c>
      <c r="GH21" s="136">
        <f t="shared" si="356"/>
        <v>0</v>
      </c>
      <c r="GI21" s="136">
        <f t="shared" si="356"/>
        <v>0</v>
      </c>
      <c r="GJ21" s="136">
        <f t="shared" si="356"/>
        <v>0</v>
      </c>
      <c r="GK21" s="136">
        <f t="shared" si="356"/>
        <v>0</v>
      </c>
      <c r="GL21" s="136">
        <f t="shared" si="356"/>
        <v>0</v>
      </c>
      <c r="GM21" s="136">
        <f t="shared" si="356"/>
        <v>0</v>
      </c>
      <c r="GN21" s="136">
        <f t="shared" si="356"/>
        <v>0</v>
      </c>
      <c r="GO21" s="136">
        <f t="shared" si="356"/>
        <v>0</v>
      </c>
      <c r="GP21" s="136">
        <f t="shared" si="357"/>
        <v>0</v>
      </c>
      <c r="GQ21" s="136">
        <f t="shared" si="357"/>
        <v>0</v>
      </c>
      <c r="GR21" s="136">
        <f t="shared" si="357"/>
        <v>0</v>
      </c>
      <c r="GS21" s="136">
        <f t="shared" si="357"/>
        <v>0</v>
      </c>
      <c r="GT21" s="136">
        <f t="shared" si="357"/>
        <v>0</v>
      </c>
      <c r="GU21" s="136">
        <f t="shared" si="357"/>
        <v>0</v>
      </c>
      <c r="GV21" s="136">
        <f t="shared" si="357"/>
        <v>0</v>
      </c>
      <c r="GW21" s="136">
        <f t="shared" si="357"/>
        <v>0</v>
      </c>
      <c r="GX21" s="136">
        <f t="shared" si="357"/>
        <v>0</v>
      </c>
      <c r="GY21" s="136">
        <f t="shared" si="357"/>
        <v>0</v>
      </c>
      <c r="GZ21" s="136">
        <f t="shared" si="358"/>
        <v>0</v>
      </c>
      <c r="HA21" s="136">
        <f t="shared" si="358"/>
        <v>0</v>
      </c>
      <c r="HB21" s="136">
        <f t="shared" si="358"/>
        <v>0</v>
      </c>
      <c r="HC21" s="136">
        <f t="shared" si="358"/>
        <v>0</v>
      </c>
      <c r="HD21" s="136">
        <f t="shared" si="358"/>
        <v>0</v>
      </c>
      <c r="HE21" s="136">
        <f t="shared" si="358"/>
        <v>0</v>
      </c>
      <c r="HF21" s="136">
        <f t="shared" si="358"/>
        <v>0</v>
      </c>
      <c r="HG21" s="136">
        <f t="shared" si="358"/>
        <v>0</v>
      </c>
      <c r="HH21" s="136">
        <f t="shared" si="358"/>
        <v>0</v>
      </c>
      <c r="HI21" s="136">
        <f t="shared" si="358"/>
        <v>0</v>
      </c>
      <c r="HJ21" s="136">
        <f t="shared" si="358"/>
        <v>0</v>
      </c>
      <c r="HK21" s="136">
        <f t="shared" si="358"/>
        <v>0</v>
      </c>
    </row>
    <row r="22" spans="1:219" ht="45">
      <c r="A22" s="35" t="str">
        <f t="shared" si="120"/>
        <v/>
      </c>
      <c r="B22" s="35"/>
      <c r="C22" s="35"/>
      <c r="D22" s="35"/>
      <c r="E22" s="35"/>
      <c r="F22" s="35"/>
      <c r="G22" s="35"/>
      <c r="H22" s="35"/>
      <c r="I22" s="35" t="s">
        <v>89</v>
      </c>
      <c r="J22" s="35"/>
      <c r="K22" s="35"/>
      <c r="L22" s="212" t="s">
        <v>259</v>
      </c>
      <c r="M22" s="35"/>
      <c r="N22" s="35"/>
      <c r="O22" s="35"/>
      <c r="P22" s="35"/>
      <c r="Q22" s="35"/>
      <c r="R22" s="32"/>
      <c r="S22" s="32"/>
      <c r="T22" s="32" t="s">
        <v>82</v>
      </c>
      <c r="U22" s="18"/>
      <c r="V22" s="16"/>
      <c r="W22" s="208" t="s">
        <v>75</v>
      </c>
      <c r="X22" s="208"/>
      <c r="Y22" s="178">
        <v>44505</v>
      </c>
      <c r="Z22" s="178">
        <v>44512</v>
      </c>
      <c r="AA22" s="187" t="s">
        <v>258</v>
      </c>
      <c r="AB22" s="189">
        <v>2</v>
      </c>
      <c r="AC22" s="189">
        <v>2</v>
      </c>
      <c r="AD22" s="189">
        <v>2</v>
      </c>
      <c r="AE22" s="189">
        <v>2</v>
      </c>
      <c r="AF22" s="189">
        <v>2</v>
      </c>
      <c r="AG22" s="189">
        <v>2</v>
      </c>
      <c r="AH22" s="189">
        <v>2</v>
      </c>
      <c r="AI22" s="189">
        <v>2</v>
      </c>
      <c r="AJ22" s="186">
        <f t="shared" si="338"/>
        <v>16</v>
      </c>
      <c r="AK22" s="28">
        <f t="shared" si="339"/>
        <v>12.8</v>
      </c>
      <c r="AL22" s="28">
        <f t="shared" si="340"/>
        <v>0</v>
      </c>
      <c r="AM22" s="29">
        <f t="shared" si="341"/>
        <v>0.8</v>
      </c>
      <c r="AN22" s="29">
        <f t="shared" si="342"/>
        <v>0</v>
      </c>
      <c r="AO22" s="33">
        <f t="shared" si="359"/>
        <v>-0.8</v>
      </c>
      <c r="AP22" s="133" t="s">
        <v>93</v>
      </c>
      <c r="AQ22" s="30">
        <f t="shared" si="343"/>
        <v>44505</v>
      </c>
      <c r="AR22" s="30">
        <v>44392</v>
      </c>
      <c r="AS22" s="30" t="s">
        <v>140</v>
      </c>
      <c r="AT22" s="30" t="s">
        <v>190</v>
      </c>
      <c r="AU22" s="30">
        <v>44377</v>
      </c>
      <c r="AV22" s="30">
        <v>44392</v>
      </c>
      <c r="AW22" s="30" t="s">
        <v>140</v>
      </c>
      <c r="AX22" s="30" t="s">
        <v>191</v>
      </c>
      <c r="AY22" s="30"/>
      <c r="AZ22" s="30"/>
      <c r="BA22" s="30" t="s">
        <v>140</v>
      </c>
      <c r="BB22" s="156" t="s">
        <v>193</v>
      </c>
      <c r="BC22" s="30">
        <v>44447</v>
      </c>
      <c r="BD22" s="30">
        <f t="shared" si="360"/>
        <v>44447</v>
      </c>
      <c r="BE22" s="30" t="s">
        <v>140</v>
      </c>
      <c r="BG22" s="152">
        <v>11</v>
      </c>
      <c r="BH22" s="136">
        <f t="shared" si="344"/>
        <v>4.8</v>
      </c>
      <c r="BI22" s="136">
        <f t="shared" si="344"/>
        <v>4.8</v>
      </c>
      <c r="BJ22" s="136">
        <f t="shared" si="344"/>
        <v>4.8</v>
      </c>
      <c r="BK22" s="136">
        <f t="shared" si="344"/>
        <v>4.8</v>
      </c>
      <c r="BL22" s="136">
        <f t="shared" si="344"/>
        <v>12.8</v>
      </c>
      <c r="BM22" s="136">
        <f t="shared" si="344"/>
        <v>12.8</v>
      </c>
      <c r="BN22" s="136">
        <f t="shared" si="344"/>
        <v>12.8</v>
      </c>
      <c r="BO22" s="136">
        <f t="shared" si="344"/>
        <v>12.8</v>
      </c>
      <c r="BP22" s="136">
        <f t="shared" si="344"/>
        <v>12.8</v>
      </c>
      <c r="BQ22" s="136">
        <f t="shared" si="344"/>
        <v>12.8</v>
      </c>
      <c r="BR22" s="136">
        <f t="shared" si="345"/>
        <v>12.8</v>
      </c>
      <c r="BS22" s="136">
        <f t="shared" si="345"/>
        <v>12.8</v>
      </c>
      <c r="BT22" s="136">
        <f t="shared" si="345"/>
        <v>12.8</v>
      </c>
      <c r="BU22" s="136">
        <f t="shared" si="345"/>
        <v>12.8</v>
      </c>
      <c r="BV22" s="136">
        <f t="shared" si="345"/>
        <v>15.200000000000001</v>
      </c>
      <c r="BW22" s="136">
        <f t="shared" si="345"/>
        <v>15.200000000000001</v>
      </c>
      <c r="BX22" s="136">
        <f t="shared" si="345"/>
        <v>15.200000000000001</v>
      </c>
      <c r="BY22" s="136">
        <f t="shared" si="345"/>
        <v>15.200000000000001</v>
      </c>
      <c r="BZ22" s="136">
        <f t="shared" si="345"/>
        <v>15.200000000000001</v>
      </c>
      <c r="CA22" s="136">
        <f t="shared" si="345"/>
        <v>15.200000000000001</v>
      </c>
      <c r="CB22" s="136">
        <f t="shared" si="346"/>
        <v>15.200000000000001</v>
      </c>
      <c r="CC22" s="136">
        <f t="shared" si="346"/>
        <v>15.200000000000001</v>
      </c>
      <c r="CD22" s="136">
        <f t="shared" si="346"/>
        <v>16</v>
      </c>
      <c r="CE22" s="136">
        <f t="shared" si="346"/>
        <v>16</v>
      </c>
      <c r="CF22" s="136">
        <f t="shared" si="346"/>
        <v>16</v>
      </c>
      <c r="CG22" s="136">
        <f t="shared" si="346"/>
        <v>16</v>
      </c>
      <c r="CH22" s="136">
        <f t="shared" si="346"/>
        <v>16</v>
      </c>
      <c r="CI22" s="136">
        <f t="shared" si="346"/>
        <v>16</v>
      </c>
      <c r="CJ22" s="136">
        <f t="shared" si="346"/>
        <v>16</v>
      </c>
      <c r="CK22" s="136">
        <f t="shared" si="346"/>
        <v>16</v>
      </c>
      <c r="CL22" s="136">
        <f t="shared" si="347"/>
        <v>16</v>
      </c>
      <c r="CM22" s="136">
        <f t="shared" si="347"/>
        <v>16</v>
      </c>
      <c r="CN22" s="136">
        <f t="shared" si="347"/>
        <v>16</v>
      </c>
      <c r="CO22" s="136">
        <f t="shared" si="347"/>
        <v>16</v>
      </c>
      <c r="CP22" s="136">
        <f t="shared" si="347"/>
        <v>16</v>
      </c>
      <c r="CQ22" s="136">
        <f t="shared" si="347"/>
        <v>16</v>
      </c>
      <c r="CR22" s="136">
        <f t="shared" si="347"/>
        <v>16</v>
      </c>
      <c r="CS22" s="136">
        <f t="shared" si="347"/>
        <v>16</v>
      </c>
      <c r="CT22" s="136">
        <f t="shared" si="347"/>
        <v>16</v>
      </c>
      <c r="CU22" s="136">
        <f t="shared" si="347"/>
        <v>16</v>
      </c>
      <c r="CV22" s="136">
        <f t="shared" si="348"/>
        <v>16</v>
      </c>
      <c r="CW22" s="136">
        <f t="shared" si="348"/>
        <v>16</v>
      </c>
      <c r="CX22" s="136">
        <f t="shared" si="348"/>
        <v>16</v>
      </c>
      <c r="CY22" s="136">
        <f t="shared" si="348"/>
        <v>16</v>
      </c>
      <c r="CZ22" s="136">
        <f t="shared" si="348"/>
        <v>16</v>
      </c>
      <c r="DA22" s="136">
        <f t="shared" si="348"/>
        <v>16</v>
      </c>
      <c r="DB22" s="136">
        <f t="shared" si="348"/>
        <v>16</v>
      </c>
      <c r="DC22" s="136">
        <f t="shared" si="348"/>
        <v>16</v>
      </c>
      <c r="DD22" s="136">
        <f t="shared" si="348"/>
        <v>16</v>
      </c>
      <c r="DE22" s="136">
        <f t="shared" si="348"/>
        <v>16</v>
      </c>
      <c r="DF22" s="136">
        <f t="shared" si="348"/>
        <v>16</v>
      </c>
      <c r="DG22" s="136">
        <f t="shared" si="348"/>
        <v>16</v>
      </c>
      <c r="DH22" s="137"/>
      <c r="DI22" s="152">
        <v>11</v>
      </c>
      <c r="DJ22" s="136">
        <f t="shared" si="349"/>
        <v>4.8</v>
      </c>
      <c r="DK22" s="136">
        <f t="shared" si="349"/>
        <v>4.8</v>
      </c>
      <c r="DL22" s="136">
        <f t="shared" si="349"/>
        <v>4.8</v>
      </c>
      <c r="DM22" s="136">
        <f t="shared" si="349"/>
        <v>4.8</v>
      </c>
      <c r="DN22" s="136">
        <f t="shared" si="349"/>
        <v>4.8</v>
      </c>
      <c r="DO22" s="136">
        <f t="shared" si="349"/>
        <v>4.8</v>
      </c>
      <c r="DP22" s="136">
        <f t="shared" si="349"/>
        <v>13.600000000000001</v>
      </c>
      <c r="DQ22" s="136">
        <f t="shared" si="349"/>
        <v>13.600000000000001</v>
      </c>
      <c r="DR22" s="136">
        <f t="shared" si="349"/>
        <v>13.600000000000001</v>
      </c>
      <c r="DS22" s="136">
        <f t="shared" si="349"/>
        <v>13.600000000000001</v>
      </c>
      <c r="DT22" s="136">
        <f t="shared" si="350"/>
        <v>13.600000000000001</v>
      </c>
      <c r="DU22" s="136">
        <f t="shared" si="350"/>
        <v>13.600000000000001</v>
      </c>
      <c r="DV22" s="136">
        <f t="shared" si="350"/>
        <v>13.600000000000001</v>
      </c>
      <c r="DW22" s="136">
        <f t="shared" si="350"/>
        <v>13.600000000000001</v>
      </c>
      <c r="DX22" s="136">
        <f t="shared" si="350"/>
        <v>16</v>
      </c>
      <c r="DY22" s="136">
        <f t="shared" si="350"/>
        <v>16</v>
      </c>
      <c r="DZ22" s="136">
        <f t="shared" si="350"/>
        <v>16</v>
      </c>
      <c r="EA22" s="136">
        <f t="shared" si="350"/>
        <v>16</v>
      </c>
      <c r="EB22" s="136">
        <f t="shared" si="350"/>
        <v>16</v>
      </c>
      <c r="EC22" s="136">
        <f t="shared" si="350"/>
        <v>16</v>
      </c>
      <c r="ED22" s="136">
        <f t="shared" si="351"/>
        <v>16</v>
      </c>
      <c r="EE22" s="136">
        <f t="shared" si="351"/>
        <v>16</v>
      </c>
      <c r="EF22" s="136">
        <f t="shared" si="351"/>
        <v>16</v>
      </c>
      <c r="EG22" s="136">
        <f t="shared" si="351"/>
        <v>16</v>
      </c>
      <c r="EH22" s="136">
        <f t="shared" si="351"/>
        <v>16</v>
      </c>
      <c r="EI22" s="136">
        <f t="shared" si="351"/>
        <v>16</v>
      </c>
      <c r="EJ22" s="136">
        <f t="shared" si="351"/>
        <v>16</v>
      </c>
      <c r="EK22" s="136">
        <f t="shared" si="351"/>
        <v>16</v>
      </c>
      <c r="EL22" s="136">
        <f t="shared" si="351"/>
        <v>16</v>
      </c>
      <c r="EM22" s="136">
        <f t="shared" si="351"/>
        <v>16</v>
      </c>
      <c r="EN22" s="136">
        <f t="shared" si="352"/>
        <v>16</v>
      </c>
      <c r="EO22" s="136">
        <f t="shared" si="352"/>
        <v>16</v>
      </c>
      <c r="EP22" s="136">
        <f t="shared" si="352"/>
        <v>16</v>
      </c>
      <c r="EQ22" s="136">
        <f t="shared" si="352"/>
        <v>16</v>
      </c>
      <c r="ER22" s="136">
        <f t="shared" si="352"/>
        <v>16</v>
      </c>
      <c r="ES22" s="136">
        <f t="shared" si="352"/>
        <v>16</v>
      </c>
      <c r="ET22" s="136">
        <f t="shared" si="352"/>
        <v>16</v>
      </c>
      <c r="EU22" s="136">
        <f t="shared" si="352"/>
        <v>16</v>
      </c>
      <c r="EV22" s="136">
        <f t="shared" si="352"/>
        <v>16</v>
      </c>
      <c r="EW22" s="136">
        <f t="shared" si="352"/>
        <v>16</v>
      </c>
      <c r="EX22" s="136">
        <f t="shared" si="353"/>
        <v>16</v>
      </c>
      <c r="EY22" s="136">
        <f t="shared" si="353"/>
        <v>16</v>
      </c>
      <c r="EZ22" s="136">
        <f t="shared" si="353"/>
        <v>16</v>
      </c>
      <c r="FA22" s="136">
        <f t="shared" si="353"/>
        <v>16</v>
      </c>
      <c r="FB22" s="136">
        <f t="shared" si="353"/>
        <v>16</v>
      </c>
      <c r="FC22" s="136">
        <f t="shared" si="353"/>
        <v>16</v>
      </c>
      <c r="FD22" s="136">
        <f t="shared" si="353"/>
        <v>16</v>
      </c>
      <c r="FE22" s="136">
        <f t="shared" si="353"/>
        <v>16</v>
      </c>
      <c r="FF22" s="136">
        <f t="shared" si="353"/>
        <v>16</v>
      </c>
      <c r="FG22" s="136">
        <f t="shared" si="353"/>
        <v>16</v>
      </c>
      <c r="FH22" s="136">
        <f t="shared" si="353"/>
        <v>16</v>
      </c>
      <c r="FI22" s="136">
        <f t="shared" si="353"/>
        <v>16</v>
      </c>
      <c r="FJ22" s="137"/>
      <c r="FK22" s="152">
        <v>11</v>
      </c>
      <c r="FL22" s="136">
        <f t="shared" si="354"/>
        <v>0</v>
      </c>
      <c r="FM22" s="136">
        <f t="shared" si="354"/>
        <v>0</v>
      </c>
      <c r="FN22" s="136">
        <f t="shared" si="354"/>
        <v>0</v>
      </c>
      <c r="FO22" s="136">
        <f t="shared" si="354"/>
        <v>0</v>
      </c>
      <c r="FP22" s="136">
        <f t="shared" si="354"/>
        <v>0</v>
      </c>
      <c r="FQ22" s="136">
        <f t="shared" si="354"/>
        <v>0</v>
      </c>
      <c r="FR22" s="136">
        <f t="shared" si="354"/>
        <v>0</v>
      </c>
      <c r="FS22" s="136">
        <f t="shared" si="354"/>
        <v>0</v>
      </c>
      <c r="FT22" s="136">
        <f t="shared" si="354"/>
        <v>0</v>
      </c>
      <c r="FU22" s="136">
        <f t="shared" si="354"/>
        <v>0</v>
      </c>
      <c r="FV22" s="136">
        <f t="shared" si="355"/>
        <v>0</v>
      </c>
      <c r="FW22" s="136">
        <f t="shared" si="355"/>
        <v>0</v>
      </c>
      <c r="FX22" s="136">
        <f t="shared" si="355"/>
        <v>0</v>
      </c>
      <c r="FY22" s="136">
        <f t="shared" si="355"/>
        <v>0</v>
      </c>
      <c r="FZ22" s="136">
        <f t="shared" si="355"/>
        <v>0</v>
      </c>
      <c r="GA22" s="136">
        <f t="shared" si="355"/>
        <v>0</v>
      </c>
      <c r="GB22" s="136">
        <f t="shared" si="355"/>
        <v>0</v>
      </c>
      <c r="GC22" s="136">
        <f t="shared" si="355"/>
        <v>0</v>
      </c>
      <c r="GD22" s="136">
        <f t="shared" si="355"/>
        <v>0</v>
      </c>
      <c r="GE22" s="136">
        <f t="shared" si="355"/>
        <v>0</v>
      </c>
      <c r="GF22" s="136">
        <f t="shared" si="356"/>
        <v>0</v>
      </c>
      <c r="GG22" s="136">
        <f t="shared" si="356"/>
        <v>0</v>
      </c>
      <c r="GH22" s="136">
        <f t="shared" si="356"/>
        <v>0</v>
      </c>
      <c r="GI22" s="136">
        <f t="shared" si="356"/>
        <v>0</v>
      </c>
      <c r="GJ22" s="136">
        <f t="shared" si="356"/>
        <v>0</v>
      </c>
      <c r="GK22" s="136">
        <f t="shared" si="356"/>
        <v>0</v>
      </c>
      <c r="GL22" s="136">
        <f t="shared" si="356"/>
        <v>0</v>
      </c>
      <c r="GM22" s="136">
        <f t="shared" si="356"/>
        <v>0</v>
      </c>
      <c r="GN22" s="136">
        <f t="shared" si="356"/>
        <v>0</v>
      </c>
      <c r="GO22" s="136">
        <f t="shared" si="356"/>
        <v>0</v>
      </c>
      <c r="GP22" s="136">
        <f t="shared" si="357"/>
        <v>0</v>
      </c>
      <c r="GQ22" s="136">
        <f t="shared" si="357"/>
        <v>0</v>
      </c>
      <c r="GR22" s="136">
        <f t="shared" si="357"/>
        <v>0</v>
      </c>
      <c r="GS22" s="136">
        <f t="shared" si="357"/>
        <v>0</v>
      </c>
      <c r="GT22" s="136">
        <f t="shared" si="357"/>
        <v>0</v>
      </c>
      <c r="GU22" s="136">
        <f t="shared" si="357"/>
        <v>0</v>
      </c>
      <c r="GV22" s="136">
        <f t="shared" si="357"/>
        <v>0</v>
      </c>
      <c r="GW22" s="136">
        <f t="shared" si="357"/>
        <v>0</v>
      </c>
      <c r="GX22" s="136">
        <f t="shared" si="357"/>
        <v>0</v>
      </c>
      <c r="GY22" s="136">
        <f t="shared" si="357"/>
        <v>0</v>
      </c>
      <c r="GZ22" s="136">
        <f t="shared" si="358"/>
        <v>0</v>
      </c>
      <c r="HA22" s="136">
        <f t="shared" si="358"/>
        <v>0</v>
      </c>
      <c r="HB22" s="136">
        <f t="shared" si="358"/>
        <v>0</v>
      </c>
      <c r="HC22" s="136">
        <f t="shared" si="358"/>
        <v>0</v>
      </c>
      <c r="HD22" s="136">
        <f t="shared" si="358"/>
        <v>0</v>
      </c>
      <c r="HE22" s="136">
        <f t="shared" si="358"/>
        <v>0</v>
      </c>
      <c r="HF22" s="136">
        <f t="shared" si="358"/>
        <v>0</v>
      </c>
      <c r="HG22" s="136">
        <f t="shared" si="358"/>
        <v>0</v>
      </c>
      <c r="HH22" s="136">
        <f t="shared" si="358"/>
        <v>0</v>
      </c>
      <c r="HI22" s="136">
        <f t="shared" si="358"/>
        <v>0</v>
      </c>
      <c r="HJ22" s="136">
        <f t="shared" si="358"/>
        <v>0</v>
      </c>
      <c r="HK22" s="136">
        <f t="shared" si="358"/>
        <v>0</v>
      </c>
    </row>
    <row r="23" spans="1:219" ht="45">
      <c r="A23" s="35" t="str">
        <f t="shared" si="120"/>
        <v/>
      </c>
      <c r="B23" s="35"/>
      <c r="C23" s="35"/>
      <c r="D23" s="35"/>
      <c r="E23" s="35"/>
      <c r="F23" s="35"/>
      <c r="G23" s="35"/>
      <c r="H23" s="35"/>
      <c r="I23" s="35" t="s">
        <v>90</v>
      </c>
      <c r="J23" s="35"/>
      <c r="K23" s="35"/>
      <c r="L23" s="212" t="s">
        <v>258</v>
      </c>
      <c r="M23" s="35"/>
      <c r="N23" s="35"/>
      <c r="O23" s="35"/>
      <c r="P23" s="35"/>
      <c r="Q23" s="35"/>
      <c r="R23" s="32"/>
      <c r="S23" s="32"/>
      <c r="T23" s="32" t="s">
        <v>82</v>
      </c>
      <c r="U23" s="18"/>
      <c r="V23" s="16"/>
      <c r="W23" s="208" t="s">
        <v>76</v>
      </c>
      <c r="X23" s="208"/>
      <c r="Y23" s="178">
        <v>44475</v>
      </c>
      <c r="Z23" s="178">
        <v>44565</v>
      </c>
      <c r="AA23" s="187" t="s">
        <v>258</v>
      </c>
      <c r="AB23" s="189">
        <v>13.75</v>
      </c>
      <c r="AC23" s="189">
        <v>13.75</v>
      </c>
      <c r="AD23" s="189">
        <v>13.75</v>
      </c>
      <c r="AE23" s="189">
        <v>13.75</v>
      </c>
      <c r="AF23" s="189">
        <v>13.75</v>
      </c>
      <c r="AG23" s="189">
        <v>13.75</v>
      </c>
      <c r="AH23" s="189">
        <v>13.75</v>
      </c>
      <c r="AI23" s="189">
        <v>13.75</v>
      </c>
      <c r="AJ23" s="186">
        <f t="shared" si="338"/>
        <v>110</v>
      </c>
      <c r="AK23" s="28">
        <f t="shared" si="339"/>
        <v>55</v>
      </c>
      <c r="AL23" s="28">
        <f t="shared" si="340"/>
        <v>0</v>
      </c>
      <c r="AM23" s="29">
        <f t="shared" si="341"/>
        <v>0.5</v>
      </c>
      <c r="AN23" s="29">
        <f t="shared" si="342"/>
        <v>0</v>
      </c>
      <c r="AO23" s="33">
        <f t="shared" si="359"/>
        <v>-0.5</v>
      </c>
      <c r="AP23" s="133" t="s">
        <v>93</v>
      </c>
      <c r="AQ23" s="30">
        <f t="shared" si="343"/>
        <v>44475</v>
      </c>
      <c r="AR23" s="30">
        <v>44392</v>
      </c>
      <c r="AS23" s="30" t="s">
        <v>140</v>
      </c>
      <c r="AT23" s="30" t="s">
        <v>190</v>
      </c>
      <c r="AU23" s="30">
        <v>44377</v>
      </c>
      <c r="AV23" s="30">
        <v>44392</v>
      </c>
      <c r="AW23" s="30" t="s">
        <v>140</v>
      </c>
      <c r="AX23" s="30" t="s">
        <v>191</v>
      </c>
      <c r="AY23" s="30">
        <v>44438</v>
      </c>
      <c r="AZ23" s="30">
        <f t="shared" si="361"/>
        <v>44438</v>
      </c>
      <c r="BA23" s="30" t="s">
        <v>140</v>
      </c>
      <c r="BB23" s="156" t="s">
        <v>193</v>
      </c>
      <c r="BC23" s="30">
        <v>44448</v>
      </c>
      <c r="BD23" s="30">
        <f t="shared" si="360"/>
        <v>44448</v>
      </c>
      <c r="BE23" s="30" t="s">
        <v>140</v>
      </c>
      <c r="BG23" s="152">
        <v>12</v>
      </c>
      <c r="BH23" s="136">
        <f t="shared" si="344"/>
        <v>0</v>
      </c>
      <c r="BI23" s="136">
        <f t="shared" si="344"/>
        <v>0</v>
      </c>
      <c r="BJ23" s="136">
        <f t="shared" si="344"/>
        <v>0</v>
      </c>
      <c r="BK23" s="136">
        <f t="shared" si="344"/>
        <v>0</v>
      </c>
      <c r="BL23" s="136">
        <f t="shared" si="344"/>
        <v>55</v>
      </c>
      <c r="BM23" s="136">
        <f t="shared" si="344"/>
        <v>55</v>
      </c>
      <c r="BN23" s="136">
        <f t="shared" si="344"/>
        <v>55</v>
      </c>
      <c r="BO23" s="136">
        <f t="shared" si="344"/>
        <v>55</v>
      </c>
      <c r="BP23" s="136">
        <f t="shared" si="344"/>
        <v>55</v>
      </c>
      <c r="BQ23" s="136">
        <f t="shared" si="344"/>
        <v>55</v>
      </c>
      <c r="BR23" s="136">
        <f t="shared" si="345"/>
        <v>55</v>
      </c>
      <c r="BS23" s="136">
        <f t="shared" si="345"/>
        <v>55</v>
      </c>
      <c r="BT23" s="136">
        <f t="shared" si="345"/>
        <v>55</v>
      </c>
      <c r="BU23" s="136">
        <f t="shared" si="345"/>
        <v>88</v>
      </c>
      <c r="BV23" s="136">
        <f t="shared" si="345"/>
        <v>104.50000000000001</v>
      </c>
      <c r="BW23" s="136">
        <f t="shared" si="345"/>
        <v>104.50000000000001</v>
      </c>
      <c r="BX23" s="136">
        <f t="shared" si="345"/>
        <v>104.50000000000001</v>
      </c>
      <c r="BY23" s="136">
        <f t="shared" si="345"/>
        <v>104.50000000000001</v>
      </c>
      <c r="BZ23" s="136">
        <f t="shared" si="345"/>
        <v>110</v>
      </c>
      <c r="CA23" s="136">
        <f t="shared" si="345"/>
        <v>110</v>
      </c>
      <c r="CB23" s="136">
        <f t="shared" si="346"/>
        <v>110</v>
      </c>
      <c r="CC23" s="136">
        <f t="shared" si="346"/>
        <v>110</v>
      </c>
      <c r="CD23" s="136">
        <f t="shared" si="346"/>
        <v>110</v>
      </c>
      <c r="CE23" s="136">
        <f t="shared" si="346"/>
        <v>110</v>
      </c>
      <c r="CF23" s="136">
        <f t="shared" si="346"/>
        <v>110</v>
      </c>
      <c r="CG23" s="136">
        <f t="shared" si="346"/>
        <v>110</v>
      </c>
      <c r="CH23" s="136">
        <f t="shared" si="346"/>
        <v>110</v>
      </c>
      <c r="CI23" s="136">
        <f t="shared" si="346"/>
        <v>110</v>
      </c>
      <c r="CJ23" s="136">
        <f t="shared" si="346"/>
        <v>110</v>
      </c>
      <c r="CK23" s="136">
        <f t="shared" si="346"/>
        <v>110</v>
      </c>
      <c r="CL23" s="136">
        <f t="shared" si="347"/>
        <v>110</v>
      </c>
      <c r="CM23" s="136">
        <f t="shared" si="347"/>
        <v>110</v>
      </c>
      <c r="CN23" s="136">
        <f t="shared" si="347"/>
        <v>110</v>
      </c>
      <c r="CO23" s="136">
        <f t="shared" si="347"/>
        <v>110</v>
      </c>
      <c r="CP23" s="136">
        <f t="shared" si="347"/>
        <v>110</v>
      </c>
      <c r="CQ23" s="136">
        <f t="shared" si="347"/>
        <v>110</v>
      </c>
      <c r="CR23" s="136">
        <f t="shared" si="347"/>
        <v>110</v>
      </c>
      <c r="CS23" s="136">
        <f t="shared" si="347"/>
        <v>110</v>
      </c>
      <c r="CT23" s="136">
        <f t="shared" si="347"/>
        <v>110</v>
      </c>
      <c r="CU23" s="136">
        <f t="shared" si="347"/>
        <v>110</v>
      </c>
      <c r="CV23" s="136">
        <f t="shared" si="348"/>
        <v>110</v>
      </c>
      <c r="CW23" s="136">
        <f t="shared" si="348"/>
        <v>110</v>
      </c>
      <c r="CX23" s="136">
        <f t="shared" si="348"/>
        <v>110</v>
      </c>
      <c r="CY23" s="136">
        <f t="shared" si="348"/>
        <v>110</v>
      </c>
      <c r="CZ23" s="136">
        <f t="shared" si="348"/>
        <v>110</v>
      </c>
      <c r="DA23" s="136">
        <f t="shared" si="348"/>
        <v>110</v>
      </c>
      <c r="DB23" s="136">
        <f t="shared" si="348"/>
        <v>110</v>
      </c>
      <c r="DC23" s="136">
        <f t="shared" si="348"/>
        <v>110</v>
      </c>
      <c r="DD23" s="136">
        <f t="shared" si="348"/>
        <v>110</v>
      </c>
      <c r="DE23" s="136">
        <f t="shared" si="348"/>
        <v>110</v>
      </c>
      <c r="DF23" s="136">
        <f t="shared" si="348"/>
        <v>110</v>
      </c>
      <c r="DG23" s="136">
        <f t="shared" si="348"/>
        <v>110</v>
      </c>
      <c r="DH23" s="137"/>
      <c r="DI23" s="152">
        <v>12</v>
      </c>
      <c r="DJ23" s="136">
        <f t="shared" si="349"/>
        <v>0</v>
      </c>
      <c r="DK23" s="136">
        <f t="shared" si="349"/>
        <v>0</v>
      </c>
      <c r="DL23" s="136">
        <f t="shared" si="349"/>
        <v>0</v>
      </c>
      <c r="DM23" s="136">
        <f t="shared" si="349"/>
        <v>0</v>
      </c>
      <c r="DN23" s="136">
        <f t="shared" si="349"/>
        <v>0</v>
      </c>
      <c r="DO23" s="136">
        <f t="shared" si="349"/>
        <v>0</v>
      </c>
      <c r="DP23" s="136">
        <f t="shared" si="349"/>
        <v>60.500000000000007</v>
      </c>
      <c r="DQ23" s="136">
        <f t="shared" si="349"/>
        <v>60.500000000000007</v>
      </c>
      <c r="DR23" s="136">
        <f t="shared" si="349"/>
        <v>60.500000000000007</v>
      </c>
      <c r="DS23" s="136">
        <f t="shared" si="349"/>
        <v>60.500000000000007</v>
      </c>
      <c r="DT23" s="136">
        <f t="shared" si="350"/>
        <v>60.500000000000007</v>
      </c>
      <c r="DU23" s="136">
        <f t="shared" si="350"/>
        <v>60.500000000000007</v>
      </c>
      <c r="DV23" s="136">
        <f t="shared" si="350"/>
        <v>60.500000000000007</v>
      </c>
      <c r="DW23" s="136">
        <f t="shared" si="350"/>
        <v>93.500000000000014</v>
      </c>
      <c r="DX23" s="136">
        <f t="shared" si="350"/>
        <v>110</v>
      </c>
      <c r="DY23" s="136">
        <f t="shared" si="350"/>
        <v>110</v>
      </c>
      <c r="DZ23" s="136">
        <f t="shared" si="350"/>
        <v>110</v>
      </c>
      <c r="EA23" s="136">
        <f t="shared" si="350"/>
        <v>110</v>
      </c>
      <c r="EB23" s="136">
        <f t="shared" si="350"/>
        <v>110</v>
      </c>
      <c r="EC23" s="136">
        <f t="shared" si="350"/>
        <v>110</v>
      </c>
      <c r="ED23" s="136">
        <f t="shared" si="351"/>
        <v>110</v>
      </c>
      <c r="EE23" s="136">
        <f t="shared" si="351"/>
        <v>110</v>
      </c>
      <c r="EF23" s="136">
        <f t="shared" si="351"/>
        <v>110</v>
      </c>
      <c r="EG23" s="136">
        <f t="shared" si="351"/>
        <v>110</v>
      </c>
      <c r="EH23" s="136">
        <f t="shared" si="351"/>
        <v>110</v>
      </c>
      <c r="EI23" s="136">
        <f t="shared" si="351"/>
        <v>110</v>
      </c>
      <c r="EJ23" s="136">
        <f t="shared" si="351"/>
        <v>110</v>
      </c>
      <c r="EK23" s="136">
        <f t="shared" si="351"/>
        <v>110</v>
      </c>
      <c r="EL23" s="136">
        <f t="shared" si="351"/>
        <v>110</v>
      </c>
      <c r="EM23" s="136">
        <f t="shared" si="351"/>
        <v>110</v>
      </c>
      <c r="EN23" s="136">
        <f t="shared" si="352"/>
        <v>110</v>
      </c>
      <c r="EO23" s="136">
        <f t="shared" si="352"/>
        <v>110</v>
      </c>
      <c r="EP23" s="136">
        <f t="shared" si="352"/>
        <v>110</v>
      </c>
      <c r="EQ23" s="136">
        <f t="shared" si="352"/>
        <v>110</v>
      </c>
      <c r="ER23" s="136">
        <f t="shared" si="352"/>
        <v>110</v>
      </c>
      <c r="ES23" s="136">
        <f t="shared" si="352"/>
        <v>110</v>
      </c>
      <c r="ET23" s="136">
        <f t="shared" si="352"/>
        <v>110</v>
      </c>
      <c r="EU23" s="136">
        <f t="shared" si="352"/>
        <v>110</v>
      </c>
      <c r="EV23" s="136">
        <f t="shared" si="352"/>
        <v>110</v>
      </c>
      <c r="EW23" s="136">
        <f t="shared" si="352"/>
        <v>110</v>
      </c>
      <c r="EX23" s="136">
        <f t="shared" si="353"/>
        <v>110</v>
      </c>
      <c r="EY23" s="136">
        <f t="shared" si="353"/>
        <v>110</v>
      </c>
      <c r="EZ23" s="136">
        <f t="shared" si="353"/>
        <v>110</v>
      </c>
      <c r="FA23" s="136">
        <f t="shared" si="353"/>
        <v>110</v>
      </c>
      <c r="FB23" s="136">
        <f t="shared" si="353"/>
        <v>110</v>
      </c>
      <c r="FC23" s="136">
        <f t="shared" si="353"/>
        <v>110</v>
      </c>
      <c r="FD23" s="136">
        <f t="shared" si="353"/>
        <v>110</v>
      </c>
      <c r="FE23" s="136">
        <f t="shared" si="353"/>
        <v>110</v>
      </c>
      <c r="FF23" s="136">
        <f t="shared" si="353"/>
        <v>110</v>
      </c>
      <c r="FG23" s="136">
        <f t="shared" si="353"/>
        <v>110</v>
      </c>
      <c r="FH23" s="136">
        <f t="shared" si="353"/>
        <v>110</v>
      </c>
      <c r="FI23" s="136">
        <f t="shared" si="353"/>
        <v>110</v>
      </c>
      <c r="FJ23" s="137"/>
      <c r="FK23" s="152">
        <v>12</v>
      </c>
      <c r="FL23" s="136">
        <f t="shared" si="354"/>
        <v>0</v>
      </c>
      <c r="FM23" s="136">
        <f t="shared" si="354"/>
        <v>0</v>
      </c>
      <c r="FN23" s="136">
        <f t="shared" si="354"/>
        <v>0</v>
      </c>
      <c r="FO23" s="136">
        <f t="shared" si="354"/>
        <v>0</v>
      </c>
      <c r="FP23" s="136">
        <f t="shared" si="354"/>
        <v>0</v>
      </c>
      <c r="FQ23" s="136">
        <f t="shared" si="354"/>
        <v>0</v>
      </c>
      <c r="FR23" s="136">
        <f t="shared" si="354"/>
        <v>0</v>
      </c>
      <c r="FS23" s="136">
        <f t="shared" si="354"/>
        <v>0</v>
      </c>
      <c r="FT23" s="136">
        <f t="shared" si="354"/>
        <v>0</v>
      </c>
      <c r="FU23" s="136">
        <f t="shared" si="354"/>
        <v>0</v>
      </c>
      <c r="FV23" s="136">
        <f t="shared" si="355"/>
        <v>0</v>
      </c>
      <c r="FW23" s="136">
        <f t="shared" si="355"/>
        <v>0</v>
      </c>
      <c r="FX23" s="136">
        <f t="shared" si="355"/>
        <v>0</v>
      </c>
      <c r="FY23" s="136">
        <f t="shared" si="355"/>
        <v>0</v>
      </c>
      <c r="FZ23" s="136">
        <f t="shared" si="355"/>
        <v>0</v>
      </c>
      <c r="GA23" s="136">
        <f t="shared" si="355"/>
        <v>0</v>
      </c>
      <c r="GB23" s="136">
        <f t="shared" si="355"/>
        <v>0</v>
      </c>
      <c r="GC23" s="136">
        <f t="shared" si="355"/>
        <v>0</v>
      </c>
      <c r="GD23" s="136">
        <f t="shared" si="355"/>
        <v>0</v>
      </c>
      <c r="GE23" s="136">
        <f t="shared" si="355"/>
        <v>0</v>
      </c>
      <c r="GF23" s="136">
        <f t="shared" si="356"/>
        <v>0</v>
      </c>
      <c r="GG23" s="136">
        <f t="shared" si="356"/>
        <v>0</v>
      </c>
      <c r="GH23" s="136">
        <f t="shared" si="356"/>
        <v>0</v>
      </c>
      <c r="GI23" s="136">
        <f t="shared" si="356"/>
        <v>0</v>
      </c>
      <c r="GJ23" s="136">
        <f t="shared" si="356"/>
        <v>0</v>
      </c>
      <c r="GK23" s="136">
        <f t="shared" si="356"/>
        <v>0</v>
      </c>
      <c r="GL23" s="136">
        <f t="shared" si="356"/>
        <v>0</v>
      </c>
      <c r="GM23" s="136">
        <f t="shared" si="356"/>
        <v>0</v>
      </c>
      <c r="GN23" s="136">
        <f t="shared" si="356"/>
        <v>0</v>
      </c>
      <c r="GO23" s="136">
        <f t="shared" si="356"/>
        <v>0</v>
      </c>
      <c r="GP23" s="136">
        <f t="shared" si="357"/>
        <v>0</v>
      </c>
      <c r="GQ23" s="136">
        <f t="shared" si="357"/>
        <v>0</v>
      </c>
      <c r="GR23" s="136">
        <f t="shared" si="357"/>
        <v>0</v>
      </c>
      <c r="GS23" s="136">
        <f t="shared" si="357"/>
        <v>0</v>
      </c>
      <c r="GT23" s="136">
        <f t="shared" si="357"/>
        <v>0</v>
      </c>
      <c r="GU23" s="136">
        <f t="shared" si="357"/>
        <v>0</v>
      </c>
      <c r="GV23" s="136">
        <f t="shared" si="357"/>
        <v>0</v>
      </c>
      <c r="GW23" s="136">
        <f t="shared" si="357"/>
        <v>0</v>
      </c>
      <c r="GX23" s="136">
        <f t="shared" si="357"/>
        <v>0</v>
      </c>
      <c r="GY23" s="136">
        <f t="shared" si="357"/>
        <v>0</v>
      </c>
      <c r="GZ23" s="136">
        <f t="shared" si="358"/>
        <v>0</v>
      </c>
      <c r="HA23" s="136">
        <f t="shared" si="358"/>
        <v>0</v>
      </c>
      <c r="HB23" s="136">
        <f t="shared" si="358"/>
        <v>0</v>
      </c>
      <c r="HC23" s="136">
        <f t="shared" si="358"/>
        <v>0</v>
      </c>
      <c r="HD23" s="136">
        <f t="shared" si="358"/>
        <v>0</v>
      </c>
      <c r="HE23" s="136">
        <f t="shared" si="358"/>
        <v>0</v>
      </c>
      <c r="HF23" s="136">
        <f t="shared" si="358"/>
        <v>0</v>
      </c>
      <c r="HG23" s="136">
        <f t="shared" si="358"/>
        <v>0</v>
      </c>
      <c r="HH23" s="136">
        <f t="shared" si="358"/>
        <v>0</v>
      </c>
      <c r="HI23" s="136">
        <f t="shared" si="358"/>
        <v>0</v>
      </c>
      <c r="HJ23" s="136">
        <f t="shared" si="358"/>
        <v>0</v>
      </c>
      <c r="HK23" s="136">
        <f t="shared" si="358"/>
        <v>0</v>
      </c>
    </row>
    <row r="24" spans="1:219" ht="45">
      <c r="A24" s="35" t="str">
        <f t="shared" si="120"/>
        <v/>
      </c>
      <c r="B24" s="35"/>
      <c r="C24" s="35"/>
      <c r="D24" s="35"/>
      <c r="E24" s="35"/>
      <c r="F24" s="35"/>
      <c r="G24" s="35"/>
      <c r="H24" s="35"/>
      <c r="I24" s="35" t="s">
        <v>90</v>
      </c>
      <c r="J24" s="35"/>
      <c r="K24" s="35"/>
      <c r="L24" s="212" t="s">
        <v>259</v>
      </c>
      <c r="M24" s="35"/>
      <c r="N24" s="35"/>
      <c r="O24" s="35"/>
      <c r="P24" s="35"/>
      <c r="Q24" s="35"/>
      <c r="R24" s="32"/>
      <c r="S24" s="32"/>
      <c r="T24" s="32" t="s">
        <v>82</v>
      </c>
      <c r="U24" s="18"/>
      <c r="V24" s="16"/>
      <c r="W24" s="208" t="s">
        <v>77</v>
      </c>
      <c r="X24" s="208"/>
      <c r="Y24" s="178">
        <v>44565</v>
      </c>
      <c r="Z24" s="178">
        <v>44572</v>
      </c>
      <c r="AA24" s="187" t="s">
        <v>258</v>
      </c>
      <c r="AB24" s="189">
        <v>1.75</v>
      </c>
      <c r="AC24" s="189">
        <v>1.75</v>
      </c>
      <c r="AD24" s="189">
        <v>1.75</v>
      </c>
      <c r="AE24" s="189">
        <v>1.75</v>
      </c>
      <c r="AF24" s="189">
        <v>1.75</v>
      </c>
      <c r="AG24" s="189">
        <v>1.75</v>
      </c>
      <c r="AH24" s="189">
        <v>1.75</v>
      </c>
      <c r="AI24" s="189">
        <v>1.75</v>
      </c>
      <c r="AJ24" s="186">
        <f t="shared" si="338"/>
        <v>14</v>
      </c>
      <c r="AK24" s="28">
        <f t="shared" si="339"/>
        <v>11.200000000000001</v>
      </c>
      <c r="AL24" s="28">
        <f t="shared" si="340"/>
        <v>0</v>
      </c>
      <c r="AM24" s="29">
        <f t="shared" si="341"/>
        <v>0.8</v>
      </c>
      <c r="AN24" s="29">
        <f t="shared" si="342"/>
        <v>0</v>
      </c>
      <c r="AO24" s="33">
        <f t="shared" si="359"/>
        <v>-0.8</v>
      </c>
      <c r="AP24" s="133" t="s">
        <v>93</v>
      </c>
      <c r="AQ24" s="30">
        <f t="shared" si="343"/>
        <v>44565</v>
      </c>
      <c r="AR24" s="30">
        <v>44392</v>
      </c>
      <c r="AS24" s="30" t="s">
        <v>140</v>
      </c>
      <c r="AT24" s="30" t="s">
        <v>190</v>
      </c>
      <c r="AU24" s="30">
        <v>44377</v>
      </c>
      <c r="AV24" s="30">
        <v>44392</v>
      </c>
      <c r="AW24" s="30" t="s">
        <v>140</v>
      </c>
      <c r="AX24" s="30" t="s">
        <v>191</v>
      </c>
      <c r="AY24" s="30"/>
      <c r="AZ24" s="30"/>
      <c r="BA24" s="30" t="s">
        <v>140</v>
      </c>
      <c r="BB24" s="156" t="s">
        <v>193</v>
      </c>
      <c r="BC24" s="30">
        <v>44450</v>
      </c>
      <c r="BD24" s="30">
        <f t="shared" si="360"/>
        <v>44450</v>
      </c>
      <c r="BE24" s="30" t="s">
        <v>140</v>
      </c>
      <c r="BG24" s="152">
        <v>13</v>
      </c>
      <c r="BH24" s="136">
        <f t="shared" si="344"/>
        <v>4.2</v>
      </c>
      <c r="BI24" s="136">
        <f t="shared" si="344"/>
        <v>4.2</v>
      </c>
      <c r="BJ24" s="136">
        <f t="shared" si="344"/>
        <v>4.2</v>
      </c>
      <c r="BK24" s="136">
        <f t="shared" si="344"/>
        <v>4.2</v>
      </c>
      <c r="BL24" s="136">
        <f t="shared" si="344"/>
        <v>11.200000000000001</v>
      </c>
      <c r="BM24" s="136">
        <f t="shared" si="344"/>
        <v>11.200000000000001</v>
      </c>
      <c r="BN24" s="136">
        <f t="shared" si="344"/>
        <v>11.200000000000001</v>
      </c>
      <c r="BO24" s="136">
        <f t="shared" si="344"/>
        <v>11.200000000000001</v>
      </c>
      <c r="BP24" s="136">
        <f t="shared" si="344"/>
        <v>11.200000000000001</v>
      </c>
      <c r="BQ24" s="136">
        <f t="shared" si="344"/>
        <v>11.200000000000001</v>
      </c>
      <c r="BR24" s="136">
        <f t="shared" si="345"/>
        <v>11.200000000000001</v>
      </c>
      <c r="BS24" s="136">
        <f t="shared" si="345"/>
        <v>11.200000000000001</v>
      </c>
      <c r="BT24" s="136">
        <f t="shared" si="345"/>
        <v>11.200000000000001</v>
      </c>
      <c r="BU24" s="136">
        <f t="shared" si="345"/>
        <v>11.200000000000001</v>
      </c>
      <c r="BV24" s="136">
        <f t="shared" si="345"/>
        <v>13.3</v>
      </c>
      <c r="BW24" s="136">
        <f t="shared" si="345"/>
        <v>13.3</v>
      </c>
      <c r="BX24" s="136">
        <f t="shared" si="345"/>
        <v>13.3</v>
      </c>
      <c r="BY24" s="136">
        <f t="shared" si="345"/>
        <v>13.3</v>
      </c>
      <c r="BZ24" s="136">
        <f t="shared" si="345"/>
        <v>13.3</v>
      </c>
      <c r="CA24" s="136">
        <f t="shared" si="345"/>
        <v>13.3</v>
      </c>
      <c r="CB24" s="136">
        <f t="shared" si="346"/>
        <v>13.3</v>
      </c>
      <c r="CC24" s="136">
        <f t="shared" si="346"/>
        <v>13.3</v>
      </c>
      <c r="CD24" s="136">
        <f t="shared" si="346"/>
        <v>13.3</v>
      </c>
      <c r="CE24" s="136">
        <f t="shared" si="346"/>
        <v>13.3</v>
      </c>
      <c r="CF24" s="136">
        <f t="shared" si="346"/>
        <v>13.3</v>
      </c>
      <c r="CG24" s="136">
        <f t="shared" si="346"/>
        <v>13.3</v>
      </c>
      <c r="CH24" s="136">
        <f t="shared" si="346"/>
        <v>13.3</v>
      </c>
      <c r="CI24" s="136">
        <f t="shared" si="346"/>
        <v>13.3</v>
      </c>
      <c r="CJ24" s="136">
        <f t="shared" si="346"/>
        <v>13.3</v>
      </c>
      <c r="CK24" s="136">
        <f t="shared" si="346"/>
        <v>13.3</v>
      </c>
      <c r="CL24" s="136">
        <f t="shared" si="347"/>
        <v>13.3</v>
      </c>
      <c r="CM24" s="136">
        <f t="shared" si="347"/>
        <v>14</v>
      </c>
      <c r="CN24" s="136">
        <f t="shared" si="347"/>
        <v>14</v>
      </c>
      <c r="CO24" s="136">
        <f t="shared" si="347"/>
        <v>14</v>
      </c>
      <c r="CP24" s="136">
        <f t="shared" si="347"/>
        <v>14</v>
      </c>
      <c r="CQ24" s="136">
        <f t="shared" si="347"/>
        <v>14</v>
      </c>
      <c r="CR24" s="136">
        <f t="shared" si="347"/>
        <v>14</v>
      </c>
      <c r="CS24" s="136">
        <f t="shared" si="347"/>
        <v>14</v>
      </c>
      <c r="CT24" s="136">
        <f t="shared" si="347"/>
        <v>14</v>
      </c>
      <c r="CU24" s="136">
        <f t="shared" si="347"/>
        <v>14</v>
      </c>
      <c r="CV24" s="136">
        <f t="shared" si="348"/>
        <v>14</v>
      </c>
      <c r="CW24" s="136">
        <f t="shared" si="348"/>
        <v>14</v>
      </c>
      <c r="CX24" s="136">
        <f t="shared" si="348"/>
        <v>14</v>
      </c>
      <c r="CY24" s="136">
        <f t="shared" si="348"/>
        <v>14</v>
      </c>
      <c r="CZ24" s="136">
        <f t="shared" si="348"/>
        <v>14</v>
      </c>
      <c r="DA24" s="136">
        <f t="shared" si="348"/>
        <v>14</v>
      </c>
      <c r="DB24" s="136">
        <f t="shared" si="348"/>
        <v>14</v>
      </c>
      <c r="DC24" s="136">
        <f t="shared" si="348"/>
        <v>14</v>
      </c>
      <c r="DD24" s="136">
        <f t="shared" si="348"/>
        <v>14</v>
      </c>
      <c r="DE24" s="136">
        <f t="shared" si="348"/>
        <v>14</v>
      </c>
      <c r="DF24" s="136">
        <f t="shared" si="348"/>
        <v>14</v>
      </c>
      <c r="DG24" s="136">
        <f t="shared" si="348"/>
        <v>14</v>
      </c>
      <c r="DH24" s="137"/>
      <c r="DI24" s="152">
        <v>13</v>
      </c>
      <c r="DJ24" s="136">
        <f t="shared" si="349"/>
        <v>4.2</v>
      </c>
      <c r="DK24" s="136">
        <f t="shared" si="349"/>
        <v>4.2</v>
      </c>
      <c r="DL24" s="136">
        <f t="shared" si="349"/>
        <v>4.2</v>
      </c>
      <c r="DM24" s="136">
        <f t="shared" si="349"/>
        <v>4.2</v>
      </c>
      <c r="DN24" s="136">
        <f t="shared" si="349"/>
        <v>4.2</v>
      </c>
      <c r="DO24" s="136">
        <f t="shared" si="349"/>
        <v>4.2</v>
      </c>
      <c r="DP24" s="136">
        <f t="shared" si="349"/>
        <v>11.900000000000002</v>
      </c>
      <c r="DQ24" s="136">
        <f t="shared" si="349"/>
        <v>11.900000000000002</v>
      </c>
      <c r="DR24" s="136">
        <f t="shared" si="349"/>
        <v>11.900000000000002</v>
      </c>
      <c r="DS24" s="136">
        <f t="shared" si="349"/>
        <v>11.900000000000002</v>
      </c>
      <c r="DT24" s="136">
        <f t="shared" si="350"/>
        <v>11.900000000000002</v>
      </c>
      <c r="DU24" s="136">
        <f t="shared" si="350"/>
        <v>11.900000000000002</v>
      </c>
      <c r="DV24" s="136">
        <f t="shared" si="350"/>
        <v>11.900000000000002</v>
      </c>
      <c r="DW24" s="136">
        <f t="shared" si="350"/>
        <v>11.900000000000002</v>
      </c>
      <c r="DX24" s="136">
        <f t="shared" si="350"/>
        <v>14</v>
      </c>
      <c r="DY24" s="136">
        <f t="shared" si="350"/>
        <v>14</v>
      </c>
      <c r="DZ24" s="136">
        <f t="shared" si="350"/>
        <v>14</v>
      </c>
      <c r="EA24" s="136">
        <f t="shared" si="350"/>
        <v>14</v>
      </c>
      <c r="EB24" s="136">
        <f t="shared" si="350"/>
        <v>14</v>
      </c>
      <c r="EC24" s="136">
        <f t="shared" si="350"/>
        <v>14</v>
      </c>
      <c r="ED24" s="136">
        <f t="shared" si="351"/>
        <v>14</v>
      </c>
      <c r="EE24" s="136">
        <f t="shared" si="351"/>
        <v>14</v>
      </c>
      <c r="EF24" s="136">
        <f t="shared" si="351"/>
        <v>14</v>
      </c>
      <c r="EG24" s="136">
        <f t="shared" si="351"/>
        <v>14</v>
      </c>
      <c r="EH24" s="136">
        <f t="shared" si="351"/>
        <v>14</v>
      </c>
      <c r="EI24" s="136">
        <f t="shared" si="351"/>
        <v>14</v>
      </c>
      <c r="EJ24" s="136">
        <f t="shared" si="351"/>
        <v>14</v>
      </c>
      <c r="EK24" s="136">
        <f t="shared" si="351"/>
        <v>14</v>
      </c>
      <c r="EL24" s="136">
        <f t="shared" si="351"/>
        <v>14</v>
      </c>
      <c r="EM24" s="136">
        <f t="shared" si="351"/>
        <v>14</v>
      </c>
      <c r="EN24" s="136">
        <f t="shared" si="352"/>
        <v>14</v>
      </c>
      <c r="EO24" s="136">
        <f t="shared" si="352"/>
        <v>14</v>
      </c>
      <c r="EP24" s="136">
        <f t="shared" si="352"/>
        <v>14</v>
      </c>
      <c r="EQ24" s="136">
        <f t="shared" si="352"/>
        <v>14</v>
      </c>
      <c r="ER24" s="136">
        <f t="shared" si="352"/>
        <v>14</v>
      </c>
      <c r="ES24" s="136">
        <f t="shared" si="352"/>
        <v>14</v>
      </c>
      <c r="ET24" s="136">
        <f t="shared" si="352"/>
        <v>14</v>
      </c>
      <c r="EU24" s="136">
        <f t="shared" si="352"/>
        <v>14</v>
      </c>
      <c r="EV24" s="136">
        <f t="shared" si="352"/>
        <v>14</v>
      </c>
      <c r="EW24" s="136">
        <f t="shared" si="352"/>
        <v>14</v>
      </c>
      <c r="EX24" s="136">
        <f t="shared" si="353"/>
        <v>14</v>
      </c>
      <c r="EY24" s="136">
        <f t="shared" si="353"/>
        <v>14</v>
      </c>
      <c r="EZ24" s="136">
        <f t="shared" si="353"/>
        <v>14</v>
      </c>
      <c r="FA24" s="136">
        <f t="shared" si="353"/>
        <v>14</v>
      </c>
      <c r="FB24" s="136">
        <f t="shared" si="353"/>
        <v>14</v>
      </c>
      <c r="FC24" s="136">
        <f t="shared" si="353"/>
        <v>14</v>
      </c>
      <c r="FD24" s="136">
        <f t="shared" si="353"/>
        <v>14</v>
      </c>
      <c r="FE24" s="136">
        <f t="shared" si="353"/>
        <v>14</v>
      </c>
      <c r="FF24" s="136">
        <f t="shared" si="353"/>
        <v>14</v>
      </c>
      <c r="FG24" s="136">
        <f t="shared" si="353"/>
        <v>14</v>
      </c>
      <c r="FH24" s="136">
        <f t="shared" si="353"/>
        <v>14</v>
      </c>
      <c r="FI24" s="136">
        <f t="shared" si="353"/>
        <v>14</v>
      </c>
      <c r="FJ24" s="137"/>
      <c r="FK24" s="152">
        <v>13</v>
      </c>
      <c r="FL24" s="136">
        <f t="shared" si="354"/>
        <v>0</v>
      </c>
      <c r="FM24" s="136">
        <f t="shared" si="354"/>
        <v>0</v>
      </c>
      <c r="FN24" s="136">
        <f t="shared" si="354"/>
        <v>0</v>
      </c>
      <c r="FO24" s="136">
        <f t="shared" si="354"/>
        <v>0</v>
      </c>
      <c r="FP24" s="136">
        <f t="shared" si="354"/>
        <v>0</v>
      </c>
      <c r="FQ24" s="136">
        <f t="shared" si="354"/>
        <v>0</v>
      </c>
      <c r="FR24" s="136">
        <f t="shared" si="354"/>
        <v>0</v>
      </c>
      <c r="FS24" s="136">
        <f t="shared" si="354"/>
        <v>0</v>
      </c>
      <c r="FT24" s="136">
        <f t="shared" si="354"/>
        <v>0</v>
      </c>
      <c r="FU24" s="136">
        <f t="shared" si="354"/>
        <v>0</v>
      </c>
      <c r="FV24" s="136">
        <f t="shared" si="355"/>
        <v>0</v>
      </c>
      <c r="FW24" s="136">
        <f t="shared" si="355"/>
        <v>0</v>
      </c>
      <c r="FX24" s="136">
        <f t="shared" si="355"/>
        <v>0</v>
      </c>
      <c r="FY24" s="136">
        <f t="shared" si="355"/>
        <v>0</v>
      </c>
      <c r="FZ24" s="136">
        <f t="shared" si="355"/>
        <v>0</v>
      </c>
      <c r="GA24" s="136">
        <f t="shared" si="355"/>
        <v>0</v>
      </c>
      <c r="GB24" s="136">
        <f t="shared" si="355"/>
        <v>0</v>
      </c>
      <c r="GC24" s="136">
        <f t="shared" si="355"/>
        <v>0</v>
      </c>
      <c r="GD24" s="136">
        <f t="shared" si="355"/>
        <v>0</v>
      </c>
      <c r="GE24" s="136">
        <f t="shared" si="355"/>
        <v>0</v>
      </c>
      <c r="GF24" s="136">
        <f t="shared" si="356"/>
        <v>0</v>
      </c>
      <c r="GG24" s="136">
        <f t="shared" si="356"/>
        <v>0</v>
      </c>
      <c r="GH24" s="136">
        <f t="shared" si="356"/>
        <v>0</v>
      </c>
      <c r="GI24" s="136">
        <f t="shared" si="356"/>
        <v>0</v>
      </c>
      <c r="GJ24" s="136">
        <f t="shared" si="356"/>
        <v>0</v>
      </c>
      <c r="GK24" s="136">
        <f t="shared" si="356"/>
        <v>0</v>
      </c>
      <c r="GL24" s="136">
        <f t="shared" si="356"/>
        <v>0</v>
      </c>
      <c r="GM24" s="136">
        <f t="shared" si="356"/>
        <v>0</v>
      </c>
      <c r="GN24" s="136">
        <f t="shared" si="356"/>
        <v>0</v>
      </c>
      <c r="GO24" s="136">
        <f t="shared" si="356"/>
        <v>0</v>
      </c>
      <c r="GP24" s="136">
        <f t="shared" si="357"/>
        <v>0</v>
      </c>
      <c r="GQ24" s="136">
        <f t="shared" si="357"/>
        <v>0</v>
      </c>
      <c r="GR24" s="136">
        <f t="shared" si="357"/>
        <v>0</v>
      </c>
      <c r="GS24" s="136">
        <f t="shared" si="357"/>
        <v>0</v>
      </c>
      <c r="GT24" s="136">
        <f t="shared" si="357"/>
        <v>0</v>
      </c>
      <c r="GU24" s="136">
        <f t="shared" si="357"/>
        <v>0</v>
      </c>
      <c r="GV24" s="136">
        <f t="shared" si="357"/>
        <v>0</v>
      </c>
      <c r="GW24" s="136">
        <f t="shared" si="357"/>
        <v>0</v>
      </c>
      <c r="GX24" s="136">
        <f t="shared" si="357"/>
        <v>0</v>
      </c>
      <c r="GY24" s="136">
        <f t="shared" si="357"/>
        <v>0</v>
      </c>
      <c r="GZ24" s="136">
        <f t="shared" si="358"/>
        <v>0</v>
      </c>
      <c r="HA24" s="136">
        <f t="shared" si="358"/>
        <v>0</v>
      </c>
      <c r="HB24" s="136">
        <f t="shared" si="358"/>
        <v>0</v>
      </c>
      <c r="HC24" s="136">
        <f t="shared" si="358"/>
        <v>0</v>
      </c>
      <c r="HD24" s="136">
        <f t="shared" si="358"/>
        <v>0</v>
      </c>
      <c r="HE24" s="136">
        <f t="shared" si="358"/>
        <v>0</v>
      </c>
      <c r="HF24" s="136">
        <f t="shared" si="358"/>
        <v>0</v>
      </c>
      <c r="HG24" s="136">
        <f t="shared" si="358"/>
        <v>0</v>
      </c>
      <c r="HH24" s="136">
        <f t="shared" si="358"/>
        <v>0</v>
      </c>
      <c r="HI24" s="136">
        <f t="shared" si="358"/>
        <v>0</v>
      </c>
      <c r="HJ24" s="136">
        <f t="shared" si="358"/>
        <v>0</v>
      </c>
      <c r="HK24" s="136">
        <f t="shared" si="358"/>
        <v>0</v>
      </c>
    </row>
    <row r="25" spans="1:219" ht="45">
      <c r="A25" s="35" t="str">
        <f t="shared" si="120"/>
        <v/>
      </c>
      <c r="B25" s="35"/>
      <c r="C25" s="35"/>
      <c r="D25" s="35"/>
      <c r="E25" s="35"/>
      <c r="F25" s="35"/>
      <c r="G25" s="35"/>
      <c r="H25" s="35"/>
      <c r="I25" s="35" t="s">
        <v>91</v>
      </c>
      <c r="J25" s="35"/>
      <c r="K25" s="35"/>
      <c r="L25" s="212" t="s">
        <v>258</v>
      </c>
      <c r="M25" s="35"/>
      <c r="N25" s="35"/>
      <c r="O25" s="35"/>
      <c r="P25" s="35"/>
      <c r="Q25" s="35"/>
      <c r="R25" s="32"/>
      <c r="S25" s="32"/>
      <c r="T25" s="32" t="s">
        <v>82</v>
      </c>
      <c r="U25" s="18"/>
      <c r="V25" s="16"/>
      <c r="W25" s="208" t="s">
        <v>78</v>
      </c>
      <c r="X25" s="208"/>
      <c r="Y25" s="178">
        <v>44475</v>
      </c>
      <c r="Z25" s="178">
        <v>44565</v>
      </c>
      <c r="AA25" s="187" t="s">
        <v>258</v>
      </c>
      <c r="AB25" s="189">
        <v>18.75</v>
      </c>
      <c r="AC25" s="189">
        <v>18.75</v>
      </c>
      <c r="AD25" s="189">
        <v>18.75</v>
      </c>
      <c r="AE25" s="189">
        <v>18.75</v>
      </c>
      <c r="AF25" s="189">
        <v>18.75</v>
      </c>
      <c r="AG25" s="189">
        <v>18.75</v>
      </c>
      <c r="AH25" s="189">
        <v>18.75</v>
      </c>
      <c r="AI25" s="189">
        <v>18.75</v>
      </c>
      <c r="AJ25" s="186">
        <f t="shared" si="338"/>
        <v>150</v>
      </c>
      <c r="AK25" s="28">
        <f t="shared" si="339"/>
        <v>75</v>
      </c>
      <c r="AL25" s="28">
        <f t="shared" si="340"/>
        <v>0</v>
      </c>
      <c r="AM25" s="29">
        <f t="shared" si="341"/>
        <v>0.5</v>
      </c>
      <c r="AN25" s="29">
        <f t="shared" si="342"/>
        <v>0</v>
      </c>
      <c r="AO25" s="33">
        <f t="shared" si="359"/>
        <v>-0.5</v>
      </c>
      <c r="AP25" s="133" t="s">
        <v>93</v>
      </c>
      <c r="AQ25" s="30">
        <f t="shared" si="343"/>
        <v>44475</v>
      </c>
      <c r="AR25" s="30">
        <v>44392</v>
      </c>
      <c r="AS25" s="30" t="s">
        <v>140</v>
      </c>
      <c r="AT25" s="30" t="s">
        <v>190</v>
      </c>
      <c r="AU25" s="30">
        <v>44377</v>
      </c>
      <c r="AV25" s="30">
        <v>44392</v>
      </c>
      <c r="AW25" s="30" t="s">
        <v>140</v>
      </c>
      <c r="AX25" s="30" t="s">
        <v>191</v>
      </c>
      <c r="AY25" s="30">
        <v>44438</v>
      </c>
      <c r="AZ25" s="30">
        <f t="shared" si="361"/>
        <v>44438</v>
      </c>
      <c r="BA25" s="30" t="s">
        <v>140</v>
      </c>
      <c r="BB25" s="156" t="s">
        <v>193</v>
      </c>
      <c r="BC25" s="30">
        <v>44451</v>
      </c>
      <c r="BD25" s="30">
        <f t="shared" si="360"/>
        <v>44451</v>
      </c>
      <c r="BE25" s="30" t="s">
        <v>140</v>
      </c>
      <c r="BG25" s="152">
        <v>14</v>
      </c>
      <c r="BH25" s="136">
        <f t="shared" si="344"/>
        <v>0</v>
      </c>
      <c r="BI25" s="136">
        <f t="shared" si="344"/>
        <v>0</v>
      </c>
      <c r="BJ25" s="136">
        <f t="shared" si="344"/>
        <v>0</v>
      </c>
      <c r="BK25" s="136">
        <f t="shared" si="344"/>
        <v>0</v>
      </c>
      <c r="BL25" s="136">
        <f t="shared" si="344"/>
        <v>75</v>
      </c>
      <c r="BM25" s="136">
        <f t="shared" si="344"/>
        <v>75</v>
      </c>
      <c r="BN25" s="136">
        <f t="shared" si="344"/>
        <v>75</v>
      </c>
      <c r="BO25" s="136">
        <f t="shared" si="344"/>
        <v>75</v>
      </c>
      <c r="BP25" s="136">
        <f t="shared" si="344"/>
        <v>75</v>
      </c>
      <c r="BQ25" s="136">
        <f t="shared" si="344"/>
        <v>75</v>
      </c>
      <c r="BR25" s="136">
        <f t="shared" si="345"/>
        <v>75</v>
      </c>
      <c r="BS25" s="136">
        <f t="shared" si="345"/>
        <v>75</v>
      </c>
      <c r="BT25" s="136">
        <f t="shared" si="345"/>
        <v>75</v>
      </c>
      <c r="BU25" s="136">
        <f t="shared" si="345"/>
        <v>120</v>
      </c>
      <c r="BV25" s="136">
        <f t="shared" si="345"/>
        <v>142.5</v>
      </c>
      <c r="BW25" s="136">
        <f t="shared" si="345"/>
        <v>142.5</v>
      </c>
      <c r="BX25" s="136">
        <f t="shared" si="345"/>
        <v>142.5</v>
      </c>
      <c r="BY25" s="136">
        <f t="shared" si="345"/>
        <v>142.5</v>
      </c>
      <c r="BZ25" s="136">
        <f t="shared" si="345"/>
        <v>150</v>
      </c>
      <c r="CA25" s="136">
        <f t="shared" si="345"/>
        <v>150</v>
      </c>
      <c r="CB25" s="136">
        <f t="shared" si="346"/>
        <v>150</v>
      </c>
      <c r="CC25" s="136">
        <f t="shared" si="346"/>
        <v>150</v>
      </c>
      <c r="CD25" s="136">
        <f t="shared" si="346"/>
        <v>150</v>
      </c>
      <c r="CE25" s="136">
        <f t="shared" si="346"/>
        <v>150</v>
      </c>
      <c r="CF25" s="136">
        <f t="shared" si="346"/>
        <v>150</v>
      </c>
      <c r="CG25" s="136">
        <f t="shared" si="346"/>
        <v>150</v>
      </c>
      <c r="CH25" s="136">
        <f t="shared" si="346"/>
        <v>150</v>
      </c>
      <c r="CI25" s="136">
        <f t="shared" si="346"/>
        <v>150</v>
      </c>
      <c r="CJ25" s="136">
        <f t="shared" si="346"/>
        <v>150</v>
      </c>
      <c r="CK25" s="136">
        <f t="shared" si="346"/>
        <v>150</v>
      </c>
      <c r="CL25" s="136">
        <f t="shared" si="347"/>
        <v>150</v>
      </c>
      <c r="CM25" s="136">
        <f t="shared" si="347"/>
        <v>150</v>
      </c>
      <c r="CN25" s="136">
        <f t="shared" si="347"/>
        <v>150</v>
      </c>
      <c r="CO25" s="136">
        <f t="shared" si="347"/>
        <v>150</v>
      </c>
      <c r="CP25" s="136">
        <f t="shared" si="347"/>
        <v>150</v>
      </c>
      <c r="CQ25" s="136">
        <f t="shared" si="347"/>
        <v>150</v>
      </c>
      <c r="CR25" s="136">
        <f t="shared" si="347"/>
        <v>150</v>
      </c>
      <c r="CS25" s="136">
        <f t="shared" si="347"/>
        <v>150</v>
      </c>
      <c r="CT25" s="136">
        <f t="shared" si="347"/>
        <v>150</v>
      </c>
      <c r="CU25" s="136">
        <f t="shared" si="347"/>
        <v>150</v>
      </c>
      <c r="CV25" s="136">
        <f t="shared" si="348"/>
        <v>150</v>
      </c>
      <c r="CW25" s="136">
        <f t="shared" si="348"/>
        <v>150</v>
      </c>
      <c r="CX25" s="136">
        <f t="shared" si="348"/>
        <v>150</v>
      </c>
      <c r="CY25" s="136">
        <f t="shared" si="348"/>
        <v>150</v>
      </c>
      <c r="CZ25" s="136">
        <f t="shared" si="348"/>
        <v>150</v>
      </c>
      <c r="DA25" s="136">
        <f t="shared" si="348"/>
        <v>150</v>
      </c>
      <c r="DB25" s="136">
        <f t="shared" si="348"/>
        <v>150</v>
      </c>
      <c r="DC25" s="136">
        <f t="shared" si="348"/>
        <v>150</v>
      </c>
      <c r="DD25" s="136">
        <f t="shared" si="348"/>
        <v>150</v>
      </c>
      <c r="DE25" s="136">
        <f t="shared" si="348"/>
        <v>150</v>
      </c>
      <c r="DF25" s="136">
        <f t="shared" si="348"/>
        <v>150</v>
      </c>
      <c r="DG25" s="136">
        <f t="shared" si="348"/>
        <v>150</v>
      </c>
      <c r="DH25" s="137"/>
      <c r="DI25" s="152">
        <v>14</v>
      </c>
      <c r="DJ25" s="136">
        <f t="shared" si="349"/>
        <v>0</v>
      </c>
      <c r="DK25" s="136">
        <f t="shared" si="349"/>
        <v>0</v>
      </c>
      <c r="DL25" s="136">
        <f t="shared" si="349"/>
        <v>0</v>
      </c>
      <c r="DM25" s="136">
        <f t="shared" si="349"/>
        <v>0</v>
      </c>
      <c r="DN25" s="136">
        <f t="shared" si="349"/>
        <v>0</v>
      </c>
      <c r="DO25" s="136">
        <f t="shared" si="349"/>
        <v>0</v>
      </c>
      <c r="DP25" s="136">
        <f t="shared" si="349"/>
        <v>82.5</v>
      </c>
      <c r="DQ25" s="136">
        <f t="shared" si="349"/>
        <v>82.5</v>
      </c>
      <c r="DR25" s="136">
        <f t="shared" si="349"/>
        <v>82.5</v>
      </c>
      <c r="DS25" s="136">
        <f t="shared" si="349"/>
        <v>82.5</v>
      </c>
      <c r="DT25" s="136">
        <f t="shared" si="350"/>
        <v>82.5</v>
      </c>
      <c r="DU25" s="136">
        <f t="shared" si="350"/>
        <v>82.5</v>
      </c>
      <c r="DV25" s="136">
        <f t="shared" si="350"/>
        <v>82.5</v>
      </c>
      <c r="DW25" s="136">
        <f t="shared" si="350"/>
        <v>127.50000000000001</v>
      </c>
      <c r="DX25" s="136">
        <f t="shared" si="350"/>
        <v>150</v>
      </c>
      <c r="DY25" s="136">
        <f t="shared" si="350"/>
        <v>150</v>
      </c>
      <c r="DZ25" s="136">
        <f t="shared" si="350"/>
        <v>150</v>
      </c>
      <c r="EA25" s="136">
        <f t="shared" si="350"/>
        <v>150</v>
      </c>
      <c r="EB25" s="136">
        <f t="shared" si="350"/>
        <v>150</v>
      </c>
      <c r="EC25" s="136">
        <f t="shared" si="350"/>
        <v>150</v>
      </c>
      <c r="ED25" s="136">
        <f t="shared" si="351"/>
        <v>150</v>
      </c>
      <c r="EE25" s="136">
        <f t="shared" si="351"/>
        <v>150</v>
      </c>
      <c r="EF25" s="136">
        <f t="shared" si="351"/>
        <v>150</v>
      </c>
      <c r="EG25" s="136">
        <f t="shared" si="351"/>
        <v>150</v>
      </c>
      <c r="EH25" s="136">
        <f t="shared" si="351"/>
        <v>150</v>
      </c>
      <c r="EI25" s="136">
        <f t="shared" si="351"/>
        <v>150</v>
      </c>
      <c r="EJ25" s="136">
        <f t="shared" si="351"/>
        <v>150</v>
      </c>
      <c r="EK25" s="136">
        <f t="shared" si="351"/>
        <v>150</v>
      </c>
      <c r="EL25" s="136">
        <f t="shared" si="351"/>
        <v>150</v>
      </c>
      <c r="EM25" s="136">
        <f t="shared" si="351"/>
        <v>150</v>
      </c>
      <c r="EN25" s="136">
        <f t="shared" si="352"/>
        <v>150</v>
      </c>
      <c r="EO25" s="136">
        <f t="shared" si="352"/>
        <v>150</v>
      </c>
      <c r="EP25" s="136">
        <f t="shared" si="352"/>
        <v>150</v>
      </c>
      <c r="EQ25" s="136">
        <f t="shared" si="352"/>
        <v>150</v>
      </c>
      <c r="ER25" s="136">
        <f t="shared" si="352"/>
        <v>150</v>
      </c>
      <c r="ES25" s="136">
        <f t="shared" si="352"/>
        <v>150</v>
      </c>
      <c r="ET25" s="136">
        <f t="shared" si="352"/>
        <v>150</v>
      </c>
      <c r="EU25" s="136">
        <f t="shared" si="352"/>
        <v>150</v>
      </c>
      <c r="EV25" s="136">
        <f t="shared" si="352"/>
        <v>150</v>
      </c>
      <c r="EW25" s="136">
        <f t="shared" si="352"/>
        <v>150</v>
      </c>
      <c r="EX25" s="136">
        <f t="shared" si="353"/>
        <v>150</v>
      </c>
      <c r="EY25" s="136">
        <f t="shared" si="353"/>
        <v>150</v>
      </c>
      <c r="EZ25" s="136">
        <f t="shared" si="353"/>
        <v>150</v>
      </c>
      <c r="FA25" s="136">
        <f t="shared" si="353"/>
        <v>150</v>
      </c>
      <c r="FB25" s="136">
        <f t="shared" si="353"/>
        <v>150</v>
      </c>
      <c r="FC25" s="136">
        <f t="shared" si="353"/>
        <v>150</v>
      </c>
      <c r="FD25" s="136">
        <f t="shared" si="353"/>
        <v>150</v>
      </c>
      <c r="FE25" s="136">
        <f t="shared" si="353"/>
        <v>150</v>
      </c>
      <c r="FF25" s="136">
        <f t="shared" si="353"/>
        <v>150</v>
      </c>
      <c r="FG25" s="136">
        <f t="shared" si="353"/>
        <v>150</v>
      </c>
      <c r="FH25" s="136">
        <f t="shared" si="353"/>
        <v>150</v>
      </c>
      <c r="FI25" s="136">
        <f t="shared" si="353"/>
        <v>150</v>
      </c>
      <c r="FJ25" s="137"/>
      <c r="FK25" s="152">
        <v>14</v>
      </c>
      <c r="FL25" s="136">
        <f t="shared" si="354"/>
        <v>0</v>
      </c>
      <c r="FM25" s="136">
        <f t="shared" si="354"/>
        <v>0</v>
      </c>
      <c r="FN25" s="136">
        <f t="shared" si="354"/>
        <v>0</v>
      </c>
      <c r="FO25" s="136">
        <f t="shared" si="354"/>
        <v>0</v>
      </c>
      <c r="FP25" s="136">
        <f t="shared" si="354"/>
        <v>0</v>
      </c>
      <c r="FQ25" s="136">
        <f t="shared" si="354"/>
        <v>0</v>
      </c>
      <c r="FR25" s="136">
        <f t="shared" si="354"/>
        <v>0</v>
      </c>
      <c r="FS25" s="136">
        <f t="shared" si="354"/>
        <v>0</v>
      </c>
      <c r="FT25" s="136">
        <f t="shared" si="354"/>
        <v>0</v>
      </c>
      <c r="FU25" s="136">
        <f t="shared" si="354"/>
        <v>0</v>
      </c>
      <c r="FV25" s="136">
        <f t="shared" si="355"/>
        <v>0</v>
      </c>
      <c r="FW25" s="136">
        <f t="shared" si="355"/>
        <v>0</v>
      </c>
      <c r="FX25" s="136">
        <f t="shared" si="355"/>
        <v>0</v>
      </c>
      <c r="FY25" s="136">
        <f t="shared" si="355"/>
        <v>0</v>
      </c>
      <c r="FZ25" s="136">
        <f t="shared" si="355"/>
        <v>0</v>
      </c>
      <c r="GA25" s="136">
        <f t="shared" si="355"/>
        <v>0</v>
      </c>
      <c r="GB25" s="136">
        <f t="shared" si="355"/>
        <v>0</v>
      </c>
      <c r="GC25" s="136">
        <f t="shared" si="355"/>
        <v>0</v>
      </c>
      <c r="GD25" s="136">
        <f t="shared" si="355"/>
        <v>0</v>
      </c>
      <c r="GE25" s="136">
        <f t="shared" si="355"/>
        <v>0</v>
      </c>
      <c r="GF25" s="136">
        <f t="shared" si="356"/>
        <v>0</v>
      </c>
      <c r="GG25" s="136">
        <f t="shared" si="356"/>
        <v>0</v>
      </c>
      <c r="GH25" s="136">
        <f t="shared" si="356"/>
        <v>0</v>
      </c>
      <c r="GI25" s="136">
        <f t="shared" si="356"/>
        <v>0</v>
      </c>
      <c r="GJ25" s="136">
        <f t="shared" si="356"/>
        <v>0</v>
      </c>
      <c r="GK25" s="136">
        <f t="shared" si="356"/>
        <v>0</v>
      </c>
      <c r="GL25" s="136">
        <f t="shared" si="356"/>
        <v>0</v>
      </c>
      <c r="GM25" s="136">
        <f t="shared" si="356"/>
        <v>0</v>
      </c>
      <c r="GN25" s="136">
        <f t="shared" si="356"/>
        <v>0</v>
      </c>
      <c r="GO25" s="136">
        <f t="shared" si="356"/>
        <v>0</v>
      </c>
      <c r="GP25" s="136">
        <f t="shared" si="357"/>
        <v>0</v>
      </c>
      <c r="GQ25" s="136">
        <f t="shared" si="357"/>
        <v>0</v>
      </c>
      <c r="GR25" s="136">
        <f t="shared" si="357"/>
        <v>0</v>
      </c>
      <c r="GS25" s="136">
        <f t="shared" si="357"/>
        <v>0</v>
      </c>
      <c r="GT25" s="136">
        <f t="shared" si="357"/>
        <v>0</v>
      </c>
      <c r="GU25" s="136">
        <f t="shared" si="357"/>
        <v>0</v>
      </c>
      <c r="GV25" s="136">
        <f t="shared" si="357"/>
        <v>0</v>
      </c>
      <c r="GW25" s="136">
        <f t="shared" si="357"/>
        <v>0</v>
      </c>
      <c r="GX25" s="136">
        <f t="shared" si="357"/>
        <v>0</v>
      </c>
      <c r="GY25" s="136">
        <f t="shared" si="357"/>
        <v>0</v>
      </c>
      <c r="GZ25" s="136">
        <f t="shared" si="358"/>
        <v>0</v>
      </c>
      <c r="HA25" s="136">
        <f t="shared" si="358"/>
        <v>0</v>
      </c>
      <c r="HB25" s="136">
        <f t="shared" si="358"/>
        <v>0</v>
      </c>
      <c r="HC25" s="136">
        <f t="shared" si="358"/>
        <v>0</v>
      </c>
      <c r="HD25" s="136">
        <f t="shared" si="358"/>
        <v>0</v>
      </c>
      <c r="HE25" s="136">
        <f t="shared" si="358"/>
        <v>0</v>
      </c>
      <c r="HF25" s="136">
        <f t="shared" si="358"/>
        <v>0</v>
      </c>
      <c r="HG25" s="136">
        <f t="shared" si="358"/>
        <v>0</v>
      </c>
      <c r="HH25" s="136">
        <f t="shared" si="358"/>
        <v>0</v>
      </c>
      <c r="HI25" s="136">
        <f t="shared" si="358"/>
        <v>0</v>
      </c>
      <c r="HJ25" s="136">
        <f t="shared" si="358"/>
        <v>0</v>
      </c>
      <c r="HK25" s="136">
        <f t="shared" si="358"/>
        <v>0</v>
      </c>
    </row>
    <row r="26" spans="1:219" ht="45.75" thickBot="1">
      <c r="A26" s="35" t="str">
        <f t="shared" si="120"/>
        <v/>
      </c>
      <c r="B26" s="35"/>
      <c r="C26" s="35"/>
      <c r="D26" s="35"/>
      <c r="E26" s="35"/>
      <c r="F26" s="35"/>
      <c r="G26" s="35"/>
      <c r="H26" s="35"/>
      <c r="I26" s="35" t="s">
        <v>91</v>
      </c>
      <c r="J26" s="35"/>
      <c r="K26" s="35"/>
      <c r="L26" s="212" t="s">
        <v>259</v>
      </c>
      <c r="M26" s="35"/>
      <c r="N26" s="35"/>
      <c r="O26" s="35"/>
      <c r="P26" s="35"/>
      <c r="Q26" s="35"/>
      <c r="R26" s="32"/>
      <c r="S26" s="32"/>
      <c r="T26" s="32" t="s">
        <v>82</v>
      </c>
      <c r="U26" s="18"/>
      <c r="V26" s="16"/>
      <c r="W26" s="208" t="s">
        <v>80</v>
      </c>
      <c r="X26" s="208"/>
      <c r="Y26" s="178">
        <v>44565</v>
      </c>
      <c r="Z26" s="178">
        <v>44572</v>
      </c>
      <c r="AA26" s="187" t="s">
        <v>258</v>
      </c>
      <c r="AB26" s="189">
        <v>2</v>
      </c>
      <c r="AC26" s="189">
        <v>2</v>
      </c>
      <c r="AD26" s="189">
        <v>2</v>
      </c>
      <c r="AE26" s="189">
        <v>2</v>
      </c>
      <c r="AF26" s="189">
        <v>2</v>
      </c>
      <c r="AG26" s="189">
        <v>2</v>
      </c>
      <c r="AH26" s="189">
        <v>2</v>
      </c>
      <c r="AI26" s="189">
        <v>2</v>
      </c>
      <c r="AJ26" s="186">
        <f t="shared" si="338"/>
        <v>16</v>
      </c>
      <c r="AK26" s="28">
        <f t="shared" si="339"/>
        <v>12.8</v>
      </c>
      <c r="AL26" s="28">
        <f t="shared" si="340"/>
        <v>0</v>
      </c>
      <c r="AM26" s="29">
        <f t="shared" si="341"/>
        <v>0.8</v>
      </c>
      <c r="AN26" s="29">
        <f t="shared" si="342"/>
        <v>0</v>
      </c>
      <c r="AO26" s="33">
        <f t="shared" si="359"/>
        <v>-0.8</v>
      </c>
      <c r="AP26" s="133" t="s">
        <v>93</v>
      </c>
      <c r="AQ26" s="30">
        <f t="shared" si="343"/>
        <v>44565</v>
      </c>
      <c r="AR26" s="30">
        <v>44392</v>
      </c>
      <c r="AS26" s="30" t="s">
        <v>140</v>
      </c>
      <c r="AT26" s="30" t="s">
        <v>190</v>
      </c>
      <c r="AU26" s="30">
        <v>44377</v>
      </c>
      <c r="AV26" s="30">
        <v>44392</v>
      </c>
      <c r="AW26" s="30" t="s">
        <v>140</v>
      </c>
      <c r="AX26" s="30" t="s">
        <v>191</v>
      </c>
      <c r="AY26" s="30"/>
      <c r="AZ26" s="30"/>
      <c r="BA26" s="30" t="s">
        <v>140</v>
      </c>
      <c r="BB26" s="156" t="s">
        <v>193</v>
      </c>
      <c r="BC26" s="30">
        <v>44453</v>
      </c>
      <c r="BD26" s="30">
        <f t="shared" si="360"/>
        <v>44453</v>
      </c>
      <c r="BE26" s="30" t="s">
        <v>140</v>
      </c>
      <c r="BG26" s="155">
        <v>15</v>
      </c>
      <c r="BH26" s="136">
        <f t="shared" si="344"/>
        <v>4.8</v>
      </c>
      <c r="BI26" s="136">
        <f t="shared" si="344"/>
        <v>4.8</v>
      </c>
      <c r="BJ26" s="136">
        <f t="shared" si="344"/>
        <v>4.8</v>
      </c>
      <c r="BK26" s="136">
        <f t="shared" si="344"/>
        <v>4.8</v>
      </c>
      <c r="BL26" s="136">
        <f t="shared" si="344"/>
        <v>12.8</v>
      </c>
      <c r="BM26" s="136">
        <f t="shared" si="344"/>
        <v>12.8</v>
      </c>
      <c r="BN26" s="136">
        <f t="shared" si="344"/>
        <v>12.8</v>
      </c>
      <c r="BO26" s="136">
        <f t="shared" si="344"/>
        <v>12.8</v>
      </c>
      <c r="BP26" s="136">
        <f t="shared" si="344"/>
        <v>12.8</v>
      </c>
      <c r="BQ26" s="136">
        <f t="shared" si="344"/>
        <v>12.8</v>
      </c>
      <c r="BR26" s="136">
        <f t="shared" si="345"/>
        <v>12.8</v>
      </c>
      <c r="BS26" s="136">
        <f t="shared" si="345"/>
        <v>12.8</v>
      </c>
      <c r="BT26" s="136">
        <f t="shared" si="345"/>
        <v>12.8</v>
      </c>
      <c r="BU26" s="136">
        <f t="shared" si="345"/>
        <v>12.8</v>
      </c>
      <c r="BV26" s="136">
        <f t="shared" si="345"/>
        <v>12.8</v>
      </c>
      <c r="BW26" s="136">
        <f t="shared" si="345"/>
        <v>15.200000000000001</v>
      </c>
      <c r="BX26" s="136">
        <f t="shared" si="345"/>
        <v>15.200000000000001</v>
      </c>
      <c r="BY26" s="136">
        <f t="shared" si="345"/>
        <v>15.200000000000001</v>
      </c>
      <c r="BZ26" s="136">
        <f t="shared" si="345"/>
        <v>15.200000000000001</v>
      </c>
      <c r="CA26" s="136">
        <f t="shared" si="345"/>
        <v>15.200000000000001</v>
      </c>
      <c r="CB26" s="136">
        <f t="shared" si="346"/>
        <v>15.200000000000001</v>
      </c>
      <c r="CC26" s="136">
        <f t="shared" si="346"/>
        <v>15.200000000000001</v>
      </c>
      <c r="CD26" s="136">
        <f t="shared" si="346"/>
        <v>15.200000000000001</v>
      </c>
      <c r="CE26" s="136">
        <f t="shared" si="346"/>
        <v>15.200000000000001</v>
      </c>
      <c r="CF26" s="136">
        <f t="shared" si="346"/>
        <v>15.200000000000001</v>
      </c>
      <c r="CG26" s="136">
        <f t="shared" si="346"/>
        <v>15.200000000000001</v>
      </c>
      <c r="CH26" s="136">
        <f t="shared" si="346"/>
        <v>15.200000000000001</v>
      </c>
      <c r="CI26" s="136">
        <f t="shared" si="346"/>
        <v>15.200000000000001</v>
      </c>
      <c r="CJ26" s="136">
        <f t="shared" si="346"/>
        <v>15.200000000000001</v>
      </c>
      <c r="CK26" s="136">
        <f t="shared" si="346"/>
        <v>15.200000000000001</v>
      </c>
      <c r="CL26" s="136">
        <f t="shared" si="347"/>
        <v>15.200000000000001</v>
      </c>
      <c r="CM26" s="136">
        <f t="shared" si="347"/>
        <v>16</v>
      </c>
      <c r="CN26" s="136">
        <f t="shared" si="347"/>
        <v>16</v>
      </c>
      <c r="CO26" s="136">
        <f t="shared" si="347"/>
        <v>16</v>
      </c>
      <c r="CP26" s="136">
        <f t="shared" si="347"/>
        <v>16</v>
      </c>
      <c r="CQ26" s="136">
        <f t="shared" si="347"/>
        <v>16</v>
      </c>
      <c r="CR26" s="136">
        <f t="shared" si="347"/>
        <v>16</v>
      </c>
      <c r="CS26" s="136">
        <f t="shared" si="347"/>
        <v>16</v>
      </c>
      <c r="CT26" s="136">
        <f t="shared" si="347"/>
        <v>16</v>
      </c>
      <c r="CU26" s="136">
        <f t="shared" si="347"/>
        <v>16</v>
      </c>
      <c r="CV26" s="136">
        <f t="shared" si="348"/>
        <v>16</v>
      </c>
      <c r="CW26" s="136">
        <f t="shared" si="348"/>
        <v>16</v>
      </c>
      <c r="CX26" s="136">
        <f t="shared" si="348"/>
        <v>16</v>
      </c>
      <c r="CY26" s="136">
        <f t="shared" si="348"/>
        <v>16</v>
      </c>
      <c r="CZ26" s="136">
        <f t="shared" si="348"/>
        <v>16</v>
      </c>
      <c r="DA26" s="136">
        <f t="shared" si="348"/>
        <v>16</v>
      </c>
      <c r="DB26" s="136">
        <f t="shared" si="348"/>
        <v>16</v>
      </c>
      <c r="DC26" s="136">
        <f t="shared" si="348"/>
        <v>16</v>
      </c>
      <c r="DD26" s="136">
        <f t="shared" si="348"/>
        <v>16</v>
      </c>
      <c r="DE26" s="136">
        <f t="shared" si="348"/>
        <v>16</v>
      </c>
      <c r="DF26" s="136">
        <f t="shared" si="348"/>
        <v>16</v>
      </c>
      <c r="DG26" s="136">
        <f t="shared" si="348"/>
        <v>16</v>
      </c>
      <c r="DH26" s="137"/>
      <c r="DI26" s="155">
        <v>15</v>
      </c>
      <c r="DJ26" s="136">
        <f t="shared" si="349"/>
        <v>4.8</v>
      </c>
      <c r="DK26" s="136">
        <f t="shared" si="349"/>
        <v>4.8</v>
      </c>
      <c r="DL26" s="136">
        <f t="shared" si="349"/>
        <v>4.8</v>
      </c>
      <c r="DM26" s="136">
        <f t="shared" si="349"/>
        <v>4.8</v>
      </c>
      <c r="DN26" s="136">
        <f t="shared" si="349"/>
        <v>4.8</v>
      </c>
      <c r="DO26" s="136">
        <f t="shared" si="349"/>
        <v>4.8</v>
      </c>
      <c r="DP26" s="136">
        <f t="shared" si="349"/>
        <v>13.600000000000001</v>
      </c>
      <c r="DQ26" s="136">
        <f t="shared" si="349"/>
        <v>13.600000000000001</v>
      </c>
      <c r="DR26" s="136">
        <f t="shared" si="349"/>
        <v>13.600000000000001</v>
      </c>
      <c r="DS26" s="136">
        <f t="shared" si="349"/>
        <v>13.600000000000001</v>
      </c>
      <c r="DT26" s="136">
        <f t="shared" si="350"/>
        <v>13.600000000000001</v>
      </c>
      <c r="DU26" s="136">
        <f t="shared" si="350"/>
        <v>13.600000000000001</v>
      </c>
      <c r="DV26" s="136">
        <f t="shared" si="350"/>
        <v>13.600000000000001</v>
      </c>
      <c r="DW26" s="136">
        <f t="shared" si="350"/>
        <v>13.600000000000001</v>
      </c>
      <c r="DX26" s="136">
        <f t="shared" si="350"/>
        <v>13.600000000000001</v>
      </c>
      <c r="DY26" s="136">
        <f t="shared" si="350"/>
        <v>16</v>
      </c>
      <c r="DZ26" s="136">
        <f t="shared" si="350"/>
        <v>16</v>
      </c>
      <c r="EA26" s="136">
        <f t="shared" si="350"/>
        <v>16</v>
      </c>
      <c r="EB26" s="136">
        <f t="shared" si="350"/>
        <v>16</v>
      </c>
      <c r="EC26" s="136">
        <f t="shared" si="350"/>
        <v>16</v>
      </c>
      <c r="ED26" s="136">
        <f t="shared" si="351"/>
        <v>16</v>
      </c>
      <c r="EE26" s="136">
        <f t="shared" si="351"/>
        <v>16</v>
      </c>
      <c r="EF26" s="136">
        <f t="shared" si="351"/>
        <v>16</v>
      </c>
      <c r="EG26" s="136">
        <f t="shared" si="351"/>
        <v>16</v>
      </c>
      <c r="EH26" s="136">
        <f t="shared" si="351"/>
        <v>16</v>
      </c>
      <c r="EI26" s="136">
        <f t="shared" si="351"/>
        <v>16</v>
      </c>
      <c r="EJ26" s="136">
        <f t="shared" si="351"/>
        <v>16</v>
      </c>
      <c r="EK26" s="136">
        <f t="shared" si="351"/>
        <v>16</v>
      </c>
      <c r="EL26" s="136">
        <f t="shared" si="351"/>
        <v>16</v>
      </c>
      <c r="EM26" s="136">
        <f t="shared" si="351"/>
        <v>16</v>
      </c>
      <c r="EN26" s="136">
        <f t="shared" si="352"/>
        <v>16</v>
      </c>
      <c r="EO26" s="136">
        <f t="shared" si="352"/>
        <v>16</v>
      </c>
      <c r="EP26" s="136">
        <f t="shared" si="352"/>
        <v>16</v>
      </c>
      <c r="EQ26" s="136">
        <f t="shared" si="352"/>
        <v>16</v>
      </c>
      <c r="ER26" s="136">
        <f t="shared" si="352"/>
        <v>16</v>
      </c>
      <c r="ES26" s="136">
        <f t="shared" si="352"/>
        <v>16</v>
      </c>
      <c r="ET26" s="136">
        <f t="shared" si="352"/>
        <v>16</v>
      </c>
      <c r="EU26" s="136">
        <f t="shared" si="352"/>
        <v>16</v>
      </c>
      <c r="EV26" s="136">
        <f t="shared" si="352"/>
        <v>16</v>
      </c>
      <c r="EW26" s="136">
        <f t="shared" si="352"/>
        <v>16</v>
      </c>
      <c r="EX26" s="136">
        <f t="shared" si="353"/>
        <v>16</v>
      </c>
      <c r="EY26" s="136">
        <f t="shared" si="353"/>
        <v>16</v>
      </c>
      <c r="EZ26" s="136">
        <f t="shared" si="353"/>
        <v>16</v>
      </c>
      <c r="FA26" s="136">
        <f t="shared" si="353"/>
        <v>16</v>
      </c>
      <c r="FB26" s="136">
        <f t="shared" si="353"/>
        <v>16</v>
      </c>
      <c r="FC26" s="136">
        <f t="shared" si="353"/>
        <v>16</v>
      </c>
      <c r="FD26" s="136">
        <f t="shared" si="353"/>
        <v>16</v>
      </c>
      <c r="FE26" s="136">
        <f t="shared" si="353"/>
        <v>16</v>
      </c>
      <c r="FF26" s="136">
        <f t="shared" si="353"/>
        <v>16</v>
      </c>
      <c r="FG26" s="136">
        <f t="shared" si="353"/>
        <v>16</v>
      </c>
      <c r="FH26" s="136">
        <f t="shared" si="353"/>
        <v>16</v>
      </c>
      <c r="FI26" s="136">
        <f t="shared" si="353"/>
        <v>16</v>
      </c>
      <c r="FJ26" s="137"/>
      <c r="FK26" s="155">
        <v>15</v>
      </c>
      <c r="FL26" s="136">
        <f t="shared" si="354"/>
        <v>0</v>
      </c>
      <c r="FM26" s="136">
        <f t="shared" si="354"/>
        <v>0</v>
      </c>
      <c r="FN26" s="136">
        <f t="shared" si="354"/>
        <v>0</v>
      </c>
      <c r="FO26" s="136">
        <f t="shared" si="354"/>
        <v>0</v>
      </c>
      <c r="FP26" s="136">
        <f t="shared" si="354"/>
        <v>0</v>
      </c>
      <c r="FQ26" s="136">
        <f t="shared" si="354"/>
        <v>0</v>
      </c>
      <c r="FR26" s="136">
        <f t="shared" si="354"/>
        <v>0</v>
      </c>
      <c r="FS26" s="136">
        <f t="shared" si="354"/>
        <v>0</v>
      </c>
      <c r="FT26" s="136">
        <f t="shared" si="354"/>
        <v>0</v>
      </c>
      <c r="FU26" s="136">
        <f t="shared" si="354"/>
        <v>0</v>
      </c>
      <c r="FV26" s="136">
        <f t="shared" si="355"/>
        <v>0</v>
      </c>
      <c r="FW26" s="136">
        <f t="shared" si="355"/>
        <v>0</v>
      </c>
      <c r="FX26" s="136">
        <f t="shared" si="355"/>
        <v>0</v>
      </c>
      <c r="FY26" s="136">
        <f t="shared" si="355"/>
        <v>0</v>
      </c>
      <c r="FZ26" s="136">
        <f t="shared" si="355"/>
        <v>0</v>
      </c>
      <c r="GA26" s="136">
        <f t="shared" si="355"/>
        <v>0</v>
      </c>
      <c r="GB26" s="136">
        <f t="shared" si="355"/>
        <v>0</v>
      </c>
      <c r="GC26" s="136">
        <f t="shared" si="355"/>
        <v>0</v>
      </c>
      <c r="GD26" s="136">
        <f t="shared" si="355"/>
        <v>0</v>
      </c>
      <c r="GE26" s="136">
        <f t="shared" si="355"/>
        <v>0</v>
      </c>
      <c r="GF26" s="136">
        <f t="shared" si="356"/>
        <v>0</v>
      </c>
      <c r="GG26" s="136">
        <f t="shared" si="356"/>
        <v>0</v>
      </c>
      <c r="GH26" s="136">
        <f t="shared" si="356"/>
        <v>0</v>
      </c>
      <c r="GI26" s="136">
        <f t="shared" si="356"/>
        <v>0</v>
      </c>
      <c r="GJ26" s="136">
        <f t="shared" si="356"/>
        <v>0</v>
      </c>
      <c r="GK26" s="136">
        <f t="shared" si="356"/>
        <v>0</v>
      </c>
      <c r="GL26" s="136">
        <f t="shared" si="356"/>
        <v>0</v>
      </c>
      <c r="GM26" s="136">
        <f t="shared" si="356"/>
        <v>0</v>
      </c>
      <c r="GN26" s="136">
        <f t="shared" si="356"/>
        <v>0</v>
      </c>
      <c r="GO26" s="136">
        <f t="shared" si="356"/>
        <v>0</v>
      </c>
      <c r="GP26" s="136">
        <f t="shared" si="357"/>
        <v>0</v>
      </c>
      <c r="GQ26" s="136">
        <f t="shared" si="357"/>
        <v>0</v>
      </c>
      <c r="GR26" s="136">
        <f t="shared" si="357"/>
        <v>0</v>
      </c>
      <c r="GS26" s="136">
        <f t="shared" si="357"/>
        <v>0</v>
      </c>
      <c r="GT26" s="136">
        <f t="shared" si="357"/>
        <v>0</v>
      </c>
      <c r="GU26" s="136">
        <f t="shared" si="357"/>
        <v>0</v>
      </c>
      <c r="GV26" s="136">
        <f t="shared" si="357"/>
        <v>0</v>
      </c>
      <c r="GW26" s="136">
        <f t="shared" si="357"/>
        <v>0</v>
      </c>
      <c r="GX26" s="136">
        <f t="shared" si="357"/>
        <v>0</v>
      </c>
      <c r="GY26" s="136">
        <f t="shared" si="357"/>
        <v>0</v>
      </c>
      <c r="GZ26" s="136">
        <f t="shared" si="358"/>
        <v>0</v>
      </c>
      <c r="HA26" s="136">
        <f t="shared" si="358"/>
        <v>0</v>
      </c>
      <c r="HB26" s="136">
        <f t="shared" si="358"/>
        <v>0</v>
      </c>
      <c r="HC26" s="136">
        <f t="shared" si="358"/>
        <v>0</v>
      </c>
      <c r="HD26" s="136">
        <f t="shared" si="358"/>
        <v>0</v>
      </c>
      <c r="HE26" s="136">
        <f t="shared" si="358"/>
        <v>0</v>
      </c>
      <c r="HF26" s="136">
        <f t="shared" si="358"/>
        <v>0</v>
      </c>
      <c r="HG26" s="136">
        <f t="shared" si="358"/>
        <v>0</v>
      </c>
      <c r="HH26" s="136">
        <f t="shared" si="358"/>
        <v>0</v>
      </c>
      <c r="HI26" s="136">
        <f t="shared" si="358"/>
        <v>0</v>
      </c>
      <c r="HJ26" s="136">
        <f t="shared" si="358"/>
        <v>0</v>
      </c>
      <c r="HK26" s="136">
        <f t="shared" si="358"/>
        <v>0</v>
      </c>
    </row>
    <row r="27" spans="1:219" ht="45.75" customHeight="1">
      <c r="R27" s="167" t="s">
        <v>163</v>
      </c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G27" s="137"/>
      <c r="BH27" s="137"/>
      <c r="BI27" s="137"/>
      <c r="BJ27" s="137"/>
      <c r="BK27" s="137"/>
      <c r="BL27" s="137"/>
      <c r="BM27" s="137"/>
      <c r="BN27" s="137"/>
      <c r="BO27" s="137"/>
      <c r="BP27" s="137"/>
      <c r="BQ27" s="137"/>
      <c r="BR27" s="137"/>
      <c r="BS27" s="137"/>
      <c r="BT27" s="137"/>
      <c r="BU27" s="137"/>
      <c r="BV27" s="137"/>
      <c r="BW27" s="137"/>
      <c r="BX27" s="137"/>
      <c r="BY27" s="137"/>
      <c r="BZ27" s="137"/>
      <c r="CA27" s="137"/>
      <c r="CB27" s="137"/>
      <c r="CC27" s="137"/>
      <c r="CD27" s="137"/>
      <c r="CE27" s="137"/>
      <c r="CF27" s="137"/>
      <c r="CG27" s="137"/>
      <c r="CH27" s="137"/>
      <c r="CI27" s="137"/>
      <c r="CJ27" s="137"/>
      <c r="CK27" s="137"/>
      <c r="CL27" s="137"/>
      <c r="CM27" s="137"/>
      <c r="CN27" s="137"/>
      <c r="CO27" s="137"/>
      <c r="CP27" s="137"/>
      <c r="CQ27" s="137"/>
      <c r="CR27" s="137"/>
      <c r="CS27" s="137"/>
      <c r="CT27" s="137"/>
      <c r="CU27" s="137"/>
      <c r="CV27" s="137"/>
      <c r="CW27" s="137"/>
      <c r="CX27" s="137"/>
      <c r="CY27" s="137"/>
      <c r="CZ27" s="137"/>
      <c r="DA27" s="137"/>
      <c r="DB27" s="137"/>
      <c r="DC27" s="137"/>
      <c r="DD27" s="137"/>
      <c r="DE27" s="137"/>
      <c r="DF27" s="137"/>
      <c r="DG27" s="137"/>
      <c r="DH27" s="137"/>
      <c r="DI27" s="137"/>
      <c r="DJ27" s="137"/>
      <c r="DK27" s="137"/>
      <c r="DL27" s="137"/>
      <c r="DM27" s="137"/>
      <c r="DN27" s="137"/>
      <c r="DO27" s="137"/>
      <c r="DP27" s="137"/>
      <c r="DQ27" s="137"/>
      <c r="DR27" s="137"/>
      <c r="DS27" s="137"/>
      <c r="DT27" s="137"/>
      <c r="DU27" s="137"/>
      <c r="DV27" s="137"/>
      <c r="DW27" s="137"/>
      <c r="DX27" s="137"/>
      <c r="DY27" s="137"/>
      <c r="DZ27" s="137"/>
      <c r="EA27" s="137"/>
      <c r="EB27" s="137"/>
      <c r="EC27" s="137"/>
      <c r="ED27" s="137"/>
      <c r="EE27" s="137"/>
      <c r="EF27" s="137"/>
      <c r="EG27" s="137"/>
      <c r="EH27" s="137"/>
      <c r="EI27" s="137"/>
      <c r="EJ27" s="137"/>
      <c r="EK27" s="137"/>
      <c r="EL27" s="137"/>
      <c r="EM27" s="137"/>
      <c r="EN27" s="137"/>
      <c r="EO27" s="137"/>
      <c r="EP27" s="137"/>
      <c r="EQ27" s="137"/>
      <c r="ER27" s="137"/>
      <c r="ES27" s="137"/>
      <c r="ET27" s="137"/>
      <c r="EU27" s="137"/>
      <c r="EV27" s="137"/>
      <c r="EW27" s="137"/>
      <c r="EX27" s="137"/>
      <c r="EY27" s="137"/>
      <c r="EZ27" s="137"/>
      <c r="FA27" s="137"/>
      <c r="FB27" s="137"/>
      <c r="FC27" s="137"/>
      <c r="FD27" s="137"/>
      <c r="FE27" s="137"/>
      <c r="FF27" s="137"/>
      <c r="FG27" s="137"/>
      <c r="FH27" s="137"/>
      <c r="FI27" s="137"/>
      <c r="FJ27" s="137"/>
      <c r="FK27" s="137"/>
      <c r="FL27" s="137"/>
      <c r="FM27" s="137"/>
      <c r="FN27" s="137"/>
      <c r="FO27" s="137"/>
      <c r="FP27" s="137"/>
      <c r="FQ27" s="137"/>
      <c r="FR27" s="137"/>
      <c r="FS27" s="137"/>
      <c r="FT27" s="137"/>
      <c r="FU27" s="137"/>
      <c r="FV27" s="137"/>
      <c r="FW27" s="137"/>
      <c r="FX27" s="137"/>
      <c r="FY27" s="137"/>
      <c r="FZ27" s="137"/>
      <c r="GA27" s="137"/>
      <c r="GB27" s="137"/>
      <c r="GC27" s="137"/>
      <c r="GD27" s="137"/>
      <c r="GE27" s="137"/>
      <c r="GF27" s="137"/>
      <c r="GG27" s="137"/>
      <c r="GH27" s="137"/>
      <c r="GI27" s="137"/>
      <c r="GJ27" s="137"/>
      <c r="GK27" s="137"/>
      <c r="GL27" s="137"/>
      <c r="GM27" s="137"/>
      <c r="GN27" s="137"/>
      <c r="GO27" s="137"/>
      <c r="GP27" s="137"/>
      <c r="GQ27" s="137"/>
      <c r="GR27" s="137"/>
      <c r="GS27" s="137"/>
      <c r="GT27" s="137"/>
      <c r="GU27" s="137"/>
      <c r="GV27" s="137"/>
      <c r="GW27" s="137"/>
      <c r="GX27" s="137"/>
      <c r="GY27" s="137"/>
      <c r="GZ27" s="137"/>
      <c r="HA27" s="137"/>
      <c r="HB27" s="137"/>
      <c r="HC27" s="137"/>
      <c r="HD27" s="137"/>
      <c r="HE27" s="137"/>
      <c r="HF27" s="137"/>
      <c r="HG27" s="137"/>
      <c r="HH27" s="137"/>
      <c r="HI27" s="137"/>
      <c r="HJ27" s="137"/>
      <c r="HK27" s="137"/>
    </row>
    <row r="28" spans="1:219" ht="21">
      <c r="R28" s="161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G28" s="137"/>
      <c r="BH28" s="137"/>
      <c r="BI28" s="137"/>
      <c r="BJ28" s="137"/>
      <c r="BK28" s="137"/>
      <c r="BL28" s="137"/>
      <c r="BM28" s="137"/>
      <c r="BN28" s="137"/>
      <c r="BO28" s="137"/>
      <c r="BP28" s="137"/>
      <c r="BQ28" s="137"/>
      <c r="BR28" s="137"/>
      <c r="BS28" s="137"/>
      <c r="BT28" s="137"/>
      <c r="BU28" s="137"/>
      <c r="BV28" s="137"/>
      <c r="BW28" s="137"/>
      <c r="BX28" s="137"/>
      <c r="BY28" s="137"/>
      <c r="BZ28" s="137"/>
      <c r="CA28" s="137"/>
      <c r="CB28" s="137"/>
      <c r="CC28" s="137"/>
      <c r="CD28" s="137"/>
      <c r="CE28" s="137"/>
      <c r="CF28" s="137"/>
      <c r="CG28" s="137"/>
      <c r="CH28" s="137"/>
      <c r="CI28" s="137"/>
      <c r="CJ28" s="137"/>
      <c r="CK28" s="137"/>
      <c r="CL28" s="137"/>
      <c r="CM28" s="137"/>
      <c r="CN28" s="137"/>
      <c r="CO28" s="137"/>
      <c r="CP28" s="137"/>
      <c r="CQ28" s="137"/>
      <c r="CR28" s="137"/>
      <c r="CS28" s="137"/>
      <c r="CT28" s="137"/>
      <c r="CU28" s="137"/>
      <c r="CV28" s="137"/>
      <c r="CW28" s="137"/>
      <c r="CX28" s="137"/>
      <c r="CY28" s="137"/>
      <c r="CZ28" s="137"/>
      <c r="DA28" s="137"/>
      <c r="DB28" s="137"/>
      <c r="DC28" s="137"/>
      <c r="DD28" s="137"/>
      <c r="DE28" s="137"/>
      <c r="DF28" s="137"/>
      <c r="DG28" s="137"/>
      <c r="DH28" s="137"/>
      <c r="DI28" s="137"/>
      <c r="DJ28" s="137"/>
      <c r="DK28" s="137"/>
      <c r="DL28" s="137"/>
      <c r="DM28" s="137"/>
      <c r="DN28" s="137"/>
      <c r="DO28" s="137"/>
      <c r="DP28" s="137"/>
      <c r="DQ28" s="137"/>
      <c r="DR28" s="137"/>
      <c r="DS28" s="137"/>
      <c r="DT28" s="137"/>
      <c r="DU28" s="137"/>
      <c r="DV28" s="137"/>
      <c r="DW28" s="137"/>
      <c r="DX28" s="137"/>
      <c r="DY28" s="137"/>
      <c r="DZ28" s="137"/>
      <c r="EA28" s="137"/>
      <c r="EB28" s="137"/>
      <c r="EC28" s="137"/>
      <c r="ED28" s="137"/>
      <c r="EE28" s="137"/>
      <c r="EF28" s="137"/>
      <c r="EG28" s="137"/>
      <c r="EH28" s="137"/>
      <c r="EI28" s="137"/>
      <c r="EJ28" s="137"/>
      <c r="EK28" s="137"/>
      <c r="EL28" s="137"/>
      <c r="EM28" s="137"/>
      <c r="EN28" s="137"/>
      <c r="EO28" s="137"/>
      <c r="EP28" s="137"/>
      <c r="EQ28" s="137"/>
      <c r="ER28" s="137"/>
      <c r="ES28" s="137"/>
      <c r="ET28" s="137"/>
      <c r="EU28" s="137"/>
      <c r="EV28" s="137"/>
      <c r="EW28" s="137"/>
      <c r="EX28" s="137"/>
      <c r="EY28" s="137"/>
      <c r="EZ28" s="137"/>
      <c r="FA28" s="137"/>
      <c r="FB28" s="137"/>
      <c r="FC28" s="137"/>
      <c r="FD28" s="137"/>
      <c r="FE28" s="137"/>
      <c r="FF28" s="137"/>
      <c r="FG28" s="137"/>
      <c r="FH28" s="137"/>
      <c r="FI28" s="137"/>
      <c r="FJ28" s="137"/>
      <c r="FK28" s="137"/>
      <c r="FL28" s="137"/>
      <c r="FM28" s="137"/>
      <c r="FN28" s="137"/>
      <c r="FO28" s="137"/>
      <c r="FP28" s="137"/>
      <c r="FQ28" s="137"/>
      <c r="FR28" s="137"/>
      <c r="FS28" s="137"/>
      <c r="FT28" s="137"/>
      <c r="FU28" s="137"/>
      <c r="FV28" s="137"/>
      <c r="FW28" s="137"/>
      <c r="FX28" s="137"/>
      <c r="FY28" s="137"/>
      <c r="FZ28" s="137"/>
      <c r="GA28" s="137"/>
      <c r="GB28" s="137"/>
      <c r="GC28" s="137"/>
      <c r="GD28" s="137"/>
      <c r="GE28" s="137"/>
      <c r="GF28" s="137"/>
      <c r="GG28" s="137"/>
      <c r="GH28" s="137"/>
      <c r="GI28" s="137"/>
      <c r="GJ28" s="137"/>
      <c r="GK28" s="137"/>
      <c r="GL28" s="137"/>
      <c r="GM28" s="137"/>
      <c r="GN28" s="137"/>
      <c r="GO28" s="137"/>
      <c r="GP28" s="137"/>
      <c r="GQ28" s="137"/>
      <c r="GR28" s="137"/>
      <c r="GS28" s="137"/>
      <c r="GT28" s="137"/>
      <c r="GU28" s="137"/>
      <c r="GV28" s="137"/>
      <c r="GW28" s="137"/>
      <c r="GX28" s="137"/>
      <c r="GY28" s="137"/>
      <c r="GZ28" s="137"/>
      <c r="HA28" s="137"/>
      <c r="HB28" s="137"/>
      <c r="HC28" s="137"/>
      <c r="HD28" s="137"/>
      <c r="HE28" s="137"/>
      <c r="HF28" s="137"/>
      <c r="HG28" s="137"/>
      <c r="HH28" s="137"/>
      <c r="HI28" s="137"/>
      <c r="HJ28" s="137"/>
      <c r="HK28" s="137"/>
    </row>
    <row r="29" spans="1:219" ht="41.25" customHeight="1">
      <c r="R29" s="162" t="s">
        <v>164</v>
      </c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G29" s="137"/>
      <c r="BH29" s="137"/>
      <c r="BI29" s="137"/>
      <c r="BJ29" s="137"/>
      <c r="BK29" s="137"/>
      <c r="BL29" s="137"/>
      <c r="BM29" s="137"/>
      <c r="BN29" s="137"/>
      <c r="BO29" s="137"/>
      <c r="BP29" s="137"/>
      <c r="BQ29" s="137"/>
      <c r="BR29" s="137"/>
      <c r="BS29" s="137"/>
      <c r="BT29" s="137"/>
      <c r="BU29" s="137"/>
      <c r="BV29" s="137"/>
      <c r="BW29" s="137"/>
      <c r="BX29" s="137"/>
      <c r="BY29" s="137"/>
      <c r="BZ29" s="137"/>
      <c r="CA29" s="137"/>
      <c r="CB29" s="137"/>
      <c r="CC29" s="137"/>
      <c r="CD29" s="137"/>
      <c r="CE29" s="137"/>
      <c r="CF29" s="137"/>
      <c r="CG29" s="137"/>
      <c r="CH29" s="137"/>
      <c r="CI29" s="137"/>
      <c r="CJ29" s="137"/>
      <c r="CK29" s="137"/>
      <c r="CL29" s="137"/>
      <c r="CM29" s="137"/>
      <c r="CN29" s="137"/>
      <c r="CO29" s="137"/>
      <c r="CP29" s="137"/>
      <c r="CQ29" s="137"/>
      <c r="CR29" s="137"/>
      <c r="CS29" s="137"/>
      <c r="CT29" s="137"/>
      <c r="CU29" s="137"/>
      <c r="CV29" s="137"/>
      <c r="CW29" s="137"/>
      <c r="CX29" s="137"/>
      <c r="CY29" s="137"/>
      <c r="CZ29" s="137"/>
      <c r="DA29" s="137"/>
      <c r="DB29" s="137"/>
      <c r="DC29" s="137"/>
      <c r="DD29" s="137"/>
      <c r="DE29" s="137"/>
      <c r="DF29" s="137"/>
      <c r="DG29" s="137"/>
      <c r="DH29" s="137"/>
      <c r="DI29" s="137"/>
      <c r="DJ29" s="137"/>
      <c r="DK29" s="137"/>
      <c r="DL29" s="137"/>
      <c r="DM29" s="137"/>
      <c r="DN29" s="137"/>
      <c r="DO29" s="137"/>
      <c r="DP29" s="137"/>
      <c r="DQ29" s="137"/>
      <c r="DR29" s="137"/>
      <c r="DS29" s="137"/>
      <c r="DT29" s="137"/>
      <c r="DU29" s="137"/>
      <c r="DV29" s="137"/>
      <c r="DW29" s="137"/>
      <c r="DX29" s="137"/>
      <c r="DY29" s="137"/>
      <c r="DZ29" s="137"/>
      <c r="EA29" s="137"/>
      <c r="EB29" s="137"/>
      <c r="EC29" s="137"/>
      <c r="ED29" s="137"/>
      <c r="EE29" s="137"/>
      <c r="EF29" s="137"/>
      <c r="EG29" s="137"/>
      <c r="EH29" s="137"/>
      <c r="EI29" s="137"/>
      <c r="EJ29" s="137"/>
      <c r="EK29" s="137"/>
      <c r="EL29" s="137"/>
      <c r="EM29" s="137"/>
      <c r="EN29" s="137"/>
      <c r="EO29" s="137"/>
      <c r="EP29" s="137"/>
      <c r="EQ29" s="137"/>
      <c r="ER29" s="137"/>
      <c r="ES29" s="137"/>
      <c r="ET29" s="137"/>
      <c r="EU29" s="137"/>
      <c r="EV29" s="137"/>
      <c r="EW29" s="137"/>
      <c r="EX29" s="137"/>
      <c r="EY29" s="137"/>
      <c r="EZ29" s="137"/>
      <c r="FA29" s="137"/>
      <c r="FB29" s="137"/>
      <c r="FC29" s="137"/>
      <c r="FD29" s="137"/>
      <c r="FE29" s="137"/>
      <c r="FF29" s="137"/>
      <c r="FG29" s="137"/>
      <c r="FH29" s="137"/>
      <c r="FI29" s="137"/>
      <c r="FJ29" s="137"/>
      <c r="FK29" s="137"/>
      <c r="FL29" s="137"/>
      <c r="FM29" s="137"/>
      <c r="FN29" s="137"/>
      <c r="FO29" s="137"/>
      <c r="FP29" s="137"/>
      <c r="FQ29" s="137"/>
      <c r="FR29" s="137"/>
      <c r="FS29" s="137"/>
      <c r="FT29" s="137"/>
      <c r="FU29" s="137"/>
      <c r="FV29" s="137"/>
      <c r="FW29" s="137"/>
      <c r="FX29" s="137"/>
      <c r="FY29" s="137"/>
      <c r="FZ29" s="137"/>
      <c r="GA29" s="137"/>
      <c r="GB29" s="137"/>
      <c r="GC29" s="137"/>
      <c r="GD29" s="137"/>
      <c r="GE29" s="137"/>
      <c r="GF29" s="137"/>
      <c r="GG29" s="137"/>
      <c r="GH29" s="137"/>
      <c r="GI29" s="137"/>
      <c r="GJ29" s="137"/>
      <c r="GK29" s="137"/>
      <c r="GL29" s="137"/>
      <c r="GM29" s="137"/>
      <c r="GN29" s="137"/>
      <c r="GO29" s="137"/>
      <c r="GP29" s="137"/>
      <c r="GQ29" s="137"/>
      <c r="GR29" s="137"/>
      <c r="GS29" s="137"/>
      <c r="GT29" s="137"/>
      <c r="GU29" s="137"/>
      <c r="GV29" s="137"/>
      <c r="GW29" s="137"/>
      <c r="GX29" s="137"/>
      <c r="GY29" s="137"/>
      <c r="GZ29" s="137"/>
      <c r="HA29" s="137"/>
      <c r="HB29" s="137"/>
      <c r="HC29" s="137"/>
      <c r="HD29" s="137"/>
      <c r="HE29" s="137"/>
      <c r="HF29" s="137"/>
      <c r="HG29" s="137"/>
      <c r="HH29" s="137"/>
      <c r="HI29" s="137"/>
      <c r="HJ29" s="137"/>
      <c r="HK29" s="137"/>
    </row>
    <row r="30" spans="1:219" ht="21">
      <c r="R30" s="163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G30" s="137"/>
      <c r="BH30" s="137"/>
      <c r="BI30" s="137"/>
      <c r="BJ30" s="137"/>
      <c r="BK30" s="137"/>
      <c r="BL30" s="137"/>
      <c r="BM30" s="137"/>
      <c r="BN30" s="137"/>
      <c r="BO30" s="137"/>
      <c r="BP30" s="137"/>
      <c r="BQ30" s="137"/>
      <c r="BR30" s="137"/>
      <c r="BS30" s="137"/>
      <c r="BT30" s="137"/>
      <c r="BU30" s="137"/>
      <c r="BV30" s="137"/>
      <c r="BW30" s="137"/>
      <c r="BX30" s="137"/>
      <c r="BY30" s="137"/>
      <c r="BZ30" s="137"/>
      <c r="CA30" s="137"/>
      <c r="CB30" s="137"/>
      <c r="CC30" s="137"/>
      <c r="CD30" s="137"/>
      <c r="CE30" s="137"/>
      <c r="CF30" s="137"/>
      <c r="CG30" s="137"/>
      <c r="CH30" s="137"/>
      <c r="CI30" s="137"/>
      <c r="CJ30" s="137"/>
      <c r="CK30" s="137"/>
      <c r="CL30" s="137"/>
      <c r="CM30" s="137"/>
      <c r="CN30" s="137"/>
      <c r="CO30" s="137"/>
      <c r="CP30" s="137"/>
      <c r="CQ30" s="137"/>
      <c r="CR30" s="137"/>
      <c r="CS30" s="137"/>
      <c r="CT30" s="137"/>
      <c r="CU30" s="137"/>
      <c r="CV30" s="137"/>
      <c r="CW30" s="137"/>
      <c r="CX30" s="137"/>
      <c r="CY30" s="137"/>
      <c r="CZ30" s="137"/>
      <c r="DA30" s="137"/>
      <c r="DB30" s="137"/>
      <c r="DC30" s="137"/>
      <c r="DD30" s="137"/>
      <c r="DE30" s="137"/>
      <c r="DF30" s="137"/>
      <c r="DG30" s="137"/>
      <c r="DH30" s="137"/>
      <c r="DI30" s="137"/>
      <c r="DJ30" s="137"/>
      <c r="DK30" s="137"/>
      <c r="DL30" s="137"/>
      <c r="DM30" s="137"/>
      <c r="DN30" s="137"/>
      <c r="DO30" s="137"/>
      <c r="DP30" s="137"/>
      <c r="DQ30" s="137"/>
      <c r="DR30" s="137"/>
      <c r="DS30" s="137"/>
      <c r="DT30" s="137"/>
      <c r="DU30" s="137"/>
      <c r="DV30" s="137"/>
      <c r="DW30" s="137"/>
      <c r="DX30" s="137"/>
      <c r="DY30" s="137"/>
      <c r="DZ30" s="137"/>
      <c r="EA30" s="137"/>
      <c r="EB30" s="137"/>
      <c r="EC30" s="137"/>
      <c r="ED30" s="137"/>
      <c r="EE30" s="137"/>
      <c r="EF30" s="137"/>
      <c r="EG30" s="137"/>
      <c r="EH30" s="137"/>
      <c r="EI30" s="137"/>
      <c r="EJ30" s="137"/>
      <c r="EK30" s="137"/>
      <c r="EL30" s="137"/>
      <c r="EM30" s="137"/>
      <c r="EN30" s="137"/>
      <c r="EO30" s="137"/>
      <c r="EP30" s="137"/>
      <c r="EQ30" s="137"/>
      <c r="ER30" s="137"/>
      <c r="ES30" s="137"/>
      <c r="ET30" s="137"/>
      <c r="EU30" s="137"/>
      <c r="EV30" s="137"/>
      <c r="EW30" s="137"/>
      <c r="EX30" s="137"/>
      <c r="EY30" s="137"/>
      <c r="EZ30" s="137"/>
      <c r="FA30" s="137"/>
      <c r="FB30" s="137"/>
      <c r="FC30" s="137"/>
      <c r="FD30" s="137"/>
      <c r="FE30" s="137"/>
      <c r="FF30" s="137"/>
      <c r="FG30" s="137"/>
      <c r="FH30" s="137"/>
      <c r="FI30" s="137"/>
      <c r="FJ30" s="137"/>
      <c r="FK30" s="137"/>
      <c r="FL30" s="137"/>
      <c r="FM30" s="137"/>
      <c r="FN30" s="137"/>
      <c r="FO30" s="137"/>
      <c r="FP30" s="137"/>
      <c r="FQ30" s="137"/>
      <c r="FR30" s="137"/>
      <c r="FS30" s="137"/>
      <c r="FT30" s="137"/>
      <c r="FU30" s="137"/>
      <c r="FV30" s="137"/>
      <c r="FW30" s="137"/>
      <c r="FX30" s="137"/>
      <c r="FY30" s="137"/>
      <c r="FZ30" s="137"/>
      <c r="GA30" s="137"/>
      <c r="GB30" s="137"/>
      <c r="GC30" s="137"/>
      <c r="GD30" s="137"/>
      <c r="GE30" s="137"/>
      <c r="GF30" s="137"/>
      <c r="GG30" s="137"/>
      <c r="GH30" s="137"/>
      <c r="GI30" s="137"/>
      <c r="GJ30" s="137"/>
      <c r="GK30" s="137"/>
      <c r="GL30" s="137"/>
      <c r="GM30" s="137"/>
      <c r="GN30" s="137"/>
      <c r="GO30" s="137"/>
      <c r="GP30" s="137"/>
      <c r="GQ30" s="137"/>
      <c r="GR30" s="137"/>
      <c r="GS30" s="137"/>
      <c r="GT30" s="137"/>
      <c r="GU30" s="137"/>
      <c r="GV30" s="137"/>
      <c r="GW30" s="137"/>
      <c r="GX30" s="137"/>
      <c r="GY30" s="137"/>
      <c r="GZ30" s="137"/>
      <c r="HA30" s="137"/>
      <c r="HB30" s="137"/>
      <c r="HC30" s="137"/>
      <c r="HD30" s="137"/>
      <c r="HE30" s="137"/>
      <c r="HF30" s="137"/>
      <c r="HG30" s="137"/>
      <c r="HH30" s="137"/>
      <c r="HI30" s="137"/>
      <c r="HJ30" s="137"/>
      <c r="HK30" s="137"/>
    </row>
    <row r="31" spans="1:219" ht="45.75" customHeight="1">
      <c r="R31" s="162" t="s">
        <v>165</v>
      </c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G31" s="137"/>
      <c r="BH31" s="137"/>
      <c r="BI31" s="137"/>
      <c r="BJ31" s="137"/>
      <c r="BK31" s="137"/>
      <c r="BL31" s="137"/>
      <c r="BM31" s="137"/>
      <c r="BN31" s="137"/>
      <c r="BO31" s="137"/>
      <c r="BP31" s="137"/>
      <c r="BQ31" s="137"/>
      <c r="BR31" s="137"/>
      <c r="BS31" s="137"/>
      <c r="BT31" s="137"/>
      <c r="BU31" s="137"/>
      <c r="BV31" s="137"/>
      <c r="BW31" s="137"/>
      <c r="BX31" s="137"/>
      <c r="BY31" s="137"/>
      <c r="BZ31" s="137"/>
      <c r="CA31" s="137"/>
      <c r="CB31" s="137"/>
      <c r="CC31" s="137"/>
      <c r="CD31" s="137"/>
      <c r="CE31" s="137"/>
      <c r="CF31" s="137"/>
      <c r="CG31" s="137"/>
      <c r="CH31" s="137"/>
      <c r="CI31" s="137"/>
      <c r="CJ31" s="137"/>
      <c r="CK31" s="137"/>
      <c r="CL31" s="137"/>
      <c r="CM31" s="137"/>
      <c r="CN31" s="137"/>
      <c r="CO31" s="137"/>
      <c r="CP31" s="137"/>
      <c r="CQ31" s="137"/>
      <c r="CR31" s="137"/>
      <c r="CS31" s="137"/>
      <c r="CT31" s="137"/>
      <c r="CU31" s="137"/>
      <c r="CV31" s="137"/>
      <c r="CW31" s="137"/>
      <c r="CX31" s="137"/>
      <c r="CY31" s="137"/>
      <c r="CZ31" s="137"/>
      <c r="DA31" s="137"/>
      <c r="DB31" s="137"/>
      <c r="DC31" s="137"/>
      <c r="DD31" s="137"/>
      <c r="DE31" s="137"/>
      <c r="DF31" s="137"/>
      <c r="DG31" s="137"/>
      <c r="DH31" s="137"/>
      <c r="DI31" s="137"/>
      <c r="DJ31" s="137"/>
      <c r="DK31" s="137"/>
      <c r="DL31" s="137"/>
      <c r="DM31" s="137"/>
      <c r="DN31" s="137"/>
      <c r="DO31" s="137"/>
      <c r="DP31" s="137"/>
      <c r="DQ31" s="137"/>
      <c r="DR31" s="137"/>
      <c r="DS31" s="137"/>
      <c r="DT31" s="137"/>
      <c r="DU31" s="137"/>
      <c r="DV31" s="137"/>
      <c r="DW31" s="137"/>
      <c r="DX31" s="137"/>
      <c r="DY31" s="137"/>
      <c r="DZ31" s="137"/>
      <c r="EA31" s="137"/>
      <c r="EB31" s="137"/>
      <c r="EC31" s="137"/>
      <c r="ED31" s="137"/>
      <c r="EE31" s="137"/>
      <c r="EF31" s="137"/>
      <c r="EG31" s="137"/>
      <c r="EH31" s="137"/>
      <c r="EI31" s="137"/>
      <c r="EJ31" s="137"/>
      <c r="EK31" s="137"/>
      <c r="EL31" s="137"/>
      <c r="EM31" s="137"/>
      <c r="EN31" s="137"/>
      <c r="EO31" s="137"/>
      <c r="EP31" s="137"/>
      <c r="EQ31" s="137"/>
      <c r="ER31" s="137"/>
      <c r="ES31" s="137"/>
      <c r="ET31" s="137"/>
      <c r="EU31" s="137"/>
      <c r="EV31" s="137"/>
      <c r="EW31" s="137"/>
      <c r="EX31" s="137"/>
      <c r="EY31" s="137"/>
      <c r="EZ31" s="137"/>
      <c r="FA31" s="137"/>
      <c r="FB31" s="137"/>
      <c r="FC31" s="137"/>
      <c r="FD31" s="137"/>
      <c r="FE31" s="137"/>
      <c r="FF31" s="137"/>
      <c r="FG31" s="137"/>
      <c r="FH31" s="137"/>
      <c r="FI31" s="137"/>
      <c r="FJ31" s="137"/>
      <c r="FK31" s="137"/>
      <c r="FL31" s="137"/>
      <c r="FM31" s="137"/>
      <c r="FN31" s="137"/>
      <c r="FO31" s="137"/>
      <c r="FP31" s="137"/>
      <c r="FQ31" s="137"/>
      <c r="FR31" s="137"/>
      <c r="FS31" s="137"/>
      <c r="FT31" s="137"/>
      <c r="FU31" s="137"/>
      <c r="FV31" s="137"/>
      <c r="FW31" s="137"/>
      <c r="FX31" s="137"/>
      <c r="FY31" s="137"/>
      <c r="FZ31" s="137"/>
      <c r="GA31" s="137"/>
      <c r="GB31" s="137"/>
      <c r="GC31" s="137"/>
      <c r="GD31" s="137"/>
      <c r="GE31" s="137"/>
      <c r="GF31" s="137"/>
      <c r="GG31" s="137"/>
      <c r="GH31" s="137"/>
      <c r="GI31" s="137"/>
      <c r="GJ31" s="137"/>
      <c r="GK31" s="137"/>
      <c r="GL31" s="137"/>
      <c r="GM31" s="137"/>
      <c r="GN31" s="137"/>
      <c r="GO31" s="137"/>
      <c r="GP31" s="137"/>
      <c r="GQ31" s="137"/>
      <c r="GR31" s="137"/>
      <c r="GS31" s="137"/>
      <c r="GT31" s="137"/>
      <c r="GU31" s="137"/>
      <c r="GV31" s="137"/>
      <c r="GW31" s="137"/>
      <c r="GX31" s="137"/>
      <c r="GY31" s="137"/>
      <c r="GZ31" s="137"/>
      <c r="HA31" s="137"/>
      <c r="HB31" s="137"/>
      <c r="HC31" s="137"/>
      <c r="HD31" s="137"/>
      <c r="HE31" s="137"/>
      <c r="HF31" s="137"/>
      <c r="HG31" s="137"/>
      <c r="HH31" s="137"/>
      <c r="HI31" s="137"/>
      <c r="HJ31" s="137"/>
      <c r="HK31" s="137"/>
    </row>
  </sheetData>
  <autoFilter ref="R9:BE9"/>
  <mergeCells count="45">
    <mergeCell ref="D2:E2"/>
    <mergeCell ref="B2:C2"/>
    <mergeCell ref="B8:AA8"/>
    <mergeCell ref="AB8:AI8"/>
    <mergeCell ref="AJ8:BE8"/>
    <mergeCell ref="BB7:BE7"/>
    <mergeCell ref="AC2:AD2"/>
    <mergeCell ref="W2:X2"/>
    <mergeCell ref="Y2:Z2"/>
    <mergeCell ref="AP7:AS7"/>
    <mergeCell ref="AT7:AW7"/>
    <mergeCell ref="AX7:BA7"/>
    <mergeCell ref="AA2:AB2"/>
    <mergeCell ref="Q9:Q10"/>
    <mergeCell ref="L9:L10"/>
    <mergeCell ref="M9:M10"/>
    <mergeCell ref="N9:N10"/>
    <mergeCell ref="O9:O10"/>
    <mergeCell ref="P9:P10"/>
    <mergeCell ref="G9:G10"/>
    <mergeCell ref="H9:H10"/>
    <mergeCell ref="I9:I10"/>
    <mergeCell ref="J9:J10"/>
    <mergeCell ref="K9:K10"/>
    <mergeCell ref="B9:B10"/>
    <mergeCell ref="C9:C10"/>
    <mergeCell ref="D9:D10"/>
    <mergeCell ref="E9:E10"/>
    <mergeCell ref="F9:F10"/>
    <mergeCell ref="AO9:AO10"/>
    <mergeCell ref="AA9:AA10"/>
    <mergeCell ref="Z9:Z10"/>
    <mergeCell ref="R9:R10"/>
    <mergeCell ref="S9:S10"/>
    <mergeCell ref="T9:T10"/>
    <mergeCell ref="U9:U10"/>
    <mergeCell ref="V9:V10"/>
    <mergeCell ref="W9:W10"/>
    <mergeCell ref="X9:X10"/>
    <mergeCell ref="Y9:Y10"/>
    <mergeCell ref="AB9:AJ9"/>
    <mergeCell ref="AK9:AK10"/>
    <mergeCell ref="AL9:AL10"/>
    <mergeCell ref="AM9:AM10"/>
    <mergeCell ref="AN9:AN10"/>
  </mergeCells>
  <conditionalFormatting sqref="AO12:AP13 AO15:AP15 AO17:AP26">
    <cfRule type="expression" dxfId="948" priority="1031">
      <formula>$AO12&lt;0</formula>
    </cfRule>
  </conditionalFormatting>
  <conditionalFormatting sqref="A32:BE16042">
    <cfRule type="expression" dxfId="947" priority="1009">
      <formula>$A32:$A20026=19</formula>
    </cfRule>
    <cfRule type="expression" dxfId="946" priority="1010">
      <formula>$A32:$A20026=18</formula>
    </cfRule>
    <cfRule type="expression" dxfId="945" priority="1011">
      <formula>$A32:$A20026=17</formula>
    </cfRule>
    <cfRule type="expression" dxfId="944" priority="1012">
      <formula>$A32:$A20026=16</formula>
    </cfRule>
    <cfRule type="expression" dxfId="943" priority="1013">
      <formula>$A32:$A20026=15</formula>
    </cfRule>
    <cfRule type="expression" dxfId="942" priority="1014">
      <formula>$A32:$A20026=14</formula>
    </cfRule>
    <cfRule type="expression" dxfId="941" priority="1015">
      <formula>$A32:$A20026=13</formula>
    </cfRule>
    <cfRule type="expression" dxfId="940" priority="1016">
      <formula>$A32:$A20026=12</formula>
    </cfRule>
    <cfRule type="expression" dxfId="939" priority="1017">
      <formula>$A32:$A20026=11</formula>
    </cfRule>
    <cfRule type="expression" dxfId="938" priority="1018">
      <formula>$A32:$A20026=10</formula>
    </cfRule>
    <cfRule type="expression" dxfId="937" priority="1019">
      <formula>$A32:$A20026=9</formula>
    </cfRule>
    <cfRule type="expression" dxfId="936" priority="1020">
      <formula>$A32:$A20026=8</formula>
    </cfRule>
    <cfRule type="expression" dxfId="935" priority="1021">
      <formula>$A32:$A20026=6</formula>
    </cfRule>
    <cfRule type="expression" dxfId="934" priority="1022">
      <formula>$A32:$A20026=4</formula>
    </cfRule>
    <cfRule type="expression" dxfId="933" priority="1023">
      <formula>$A32:$A20026=2</formula>
    </cfRule>
    <cfRule type="expression" dxfId="932" priority="1024">
      <formula>$A32:$A20026=0</formula>
    </cfRule>
  </conditionalFormatting>
  <conditionalFormatting sqref="A26:AA26">
    <cfRule type="expression" dxfId="931" priority="6239">
      <formula>$A26:$A18197=19</formula>
    </cfRule>
    <cfRule type="expression" dxfId="930" priority="6240">
      <formula>$A26:$A18197=18</formula>
    </cfRule>
    <cfRule type="expression" dxfId="929" priority="6241">
      <formula>$A26:$A18197=17</formula>
    </cfRule>
    <cfRule type="expression" dxfId="928" priority="6242">
      <formula>$A26:$A18197=16</formula>
    </cfRule>
    <cfRule type="expression" dxfId="927" priority="6243">
      <formula>$A26:$A18197=15</formula>
    </cfRule>
    <cfRule type="expression" dxfId="926" priority="6244">
      <formula>$A26:$A18197=14</formula>
    </cfRule>
    <cfRule type="expression" dxfId="925" priority="6245">
      <formula>$A26:$A18197=13</formula>
    </cfRule>
    <cfRule type="expression" dxfId="924" priority="6246">
      <formula>$A26:$A18197=12</formula>
    </cfRule>
    <cfRule type="expression" dxfId="923" priority="6247">
      <formula>$A26:$A18197=11</formula>
    </cfRule>
    <cfRule type="expression" dxfId="922" priority="6248">
      <formula>$A26:$A18197=10</formula>
    </cfRule>
    <cfRule type="expression" dxfId="921" priority="6249">
      <formula>$A26:$A18197=9</formula>
    </cfRule>
    <cfRule type="expression" dxfId="920" priority="6250">
      <formula>$A26:$A18197=8</formula>
    </cfRule>
    <cfRule type="expression" dxfId="919" priority="6251">
      <formula>$A26:$A18197=6</formula>
    </cfRule>
    <cfRule type="expression" dxfId="918" priority="6252">
      <formula>$A26:$A18197=4</formula>
    </cfRule>
    <cfRule type="expression" dxfId="917" priority="6253">
      <formula>$A26:$A18197=2</formula>
    </cfRule>
    <cfRule type="expression" dxfId="916" priority="6254">
      <formula>$A26:$A18197=0</formula>
    </cfRule>
  </conditionalFormatting>
  <conditionalFormatting sqref="A25:AA25">
    <cfRule type="expression" dxfId="915" priority="6304">
      <formula>$A25:$A18195=19</formula>
    </cfRule>
    <cfRule type="expression" dxfId="914" priority="6305">
      <formula>$A25:$A18195=18</formula>
    </cfRule>
    <cfRule type="expression" dxfId="913" priority="6306">
      <formula>$A25:$A18195=17</formula>
    </cfRule>
    <cfRule type="expression" dxfId="912" priority="6307">
      <formula>$A25:$A18195=16</formula>
    </cfRule>
    <cfRule type="expression" dxfId="911" priority="6308">
      <formula>$A25:$A18195=15</formula>
    </cfRule>
    <cfRule type="expression" dxfId="910" priority="6309">
      <formula>$A25:$A18195=14</formula>
    </cfRule>
    <cfRule type="expression" dxfId="909" priority="6310">
      <formula>$A25:$A18195=13</formula>
    </cfRule>
    <cfRule type="expression" dxfId="908" priority="6311">
      <formula>$A25:$A18195=12</formula>
    </cfRule>
    <cfRule type="expression" dxfId="907" priority="6312">
      <formula>$A25:$A18195=11</formula>
    </cfRule>
    <cfRule type="expression" dxfId="906" priority="6313">
      <formula>$A25:$A18195=10</formula>
    </cfRule>
    <cfRule type="expression" dxfId="905" priority="6314">
      <formula>$A25:$A18195=9</formula>
    </cfRule>
    <cfRule type="expression" dxfId="904" priority="6315">
      <formula>$A25:$A18195=8</formula>
    </cfRule>
    <cfRule type="expression" dxfId="903" priority="6316">
      <formula>$A25:$A18195=6</formula>
    </cfRule>
    <cfRule type="expression" dxfId="902" priority="6317">
      <formula>$A25:$A18195=4</formula>
    </cfRule>
    <cfRule type="expression" dxfId="901" priority="6318">
      <formula>$A25:$A18195=2</formula>
    </cfRule>
    <cfRule type="expression" dxfId="900" priority="6319">
      <formula>$A25:$A18195=0</formula>
    </cfRule>
  </conditionalFormatting>
  <conditionalFormatting sqref="A24:AA24">
    <cfRule type="expression" dxfId="899" priority="6370">
      <formula>$A24:$A18193=19</formula>
    </cfRule>
    <cfRule type="expression" dxfId="898" priority="6371">
      <formula>$A24:$A18193=18</formula>
    </cfRule>
    <cfRule type="expression" dxfId="897" priority="6372">
      <formula>$A24:$A18193=17</formula>
    </cfRule>
    <cfRule type="expression" dxfId="896" priority="6373">
      <formula>$A24:$A18193=16</formula>
    </cfRule>
    <cfRule type="expression" dxfId="895" priority="6374">
      <formula>$A24:$A18193=15</formula>
    </cfRule>
    <cfRule type="expression" dxfId="894" priority="6375">
      <formula>$A24:$A18193=14</formula>
    </cfRule>
    <cfRule type="expression" dxfId="893" priority="6376">
      <formula>$A24:$A18193=13</formula>
    </cfRule>
    <cfRule type="expression" dxfId="892" priority="6377">
      <formula>$A24:$A18193=12</formula>
    </cfRule>
    <cfRule type="expression" dxfId="891" priority="6378">
      <formula>$A24:$A18193=11</formula>
    </cfRule>
    <cfRule type="expression" dxfId="890" priority="6379">
      <formula>$A24:$A18193=10</formula>
    </cfRule>
    <cfRule type="expression" dxfId="889" priority="6380">
      <formula>$A24:$A18193=9</formula>
    </cfRule>
    <cfRule type="expression" dxfId="888" priority="6381">
      <formula>$A24:$A18193=8</formula>
    </cfRule>
    <cfRule type="expression" dxfId="887" priority="6382">
      <formula>$A24:$A18193=6</formula>
    </cfRule>
    <cfRule type="expression" dxfId="886" priority="6383">
      <formula>$A24:$A18193=4</formula>
    </cfRule>
    <cfRule type="expression" dxfId="885" priority="6384">
      <formula>$A24:$A18193=2</formula>
    </cfRule>
    <cfRule type="expression" dxfId="884" priority="6385">
      <formula>$A24:$A18193=0</formula>
    </cfRule>
  </conditionalFormatting>
  <conditionalFormatting sqref="A23:AA23">
    <cfRule type="expression" dxfId="883" priority="6436">
      <formula>$A23:$A18191=19</formula>
    </cfRule>
    <cfRule type="expression" dxfId="882" priority="6437">
      <formula>$A23:$A18191=18</formula>
    </cfRule>
    <cfRule type="expression" dxfId="881" priority="6438">
      <formula>$A23:$A18191=17</formula>
    </cfRule>
    <cfRule type="expression" dxfId="880" priority="6439">
      <formula>$A23:$A18191=16</formula>
    </cfRule>
    <cfRule type="expression" dxfId="879" priority="6440">
      <formula>$A23:$A18191=15</formula>
    </cfRule>
    <cfRule type="expression" dxfId="878" priority="6441">
      <formula>$A23:$A18191=14</formula>
    </cfRule>
    <cfRule type="expression" dxfId="877" priority="6442">
      <formula>$A23:$A18191=13</formula>
    </cfRule>
    <cfRule type="expression" dxfId="876" priority="6443">
      <formula>$A23:$A18191=12</formula>
    </cfRule>
    <cfRule type="expression" dxfId="875" priority="6444">
      <formula>$A23:$A18191=11</formula>
    </cfRule>
    <cfRule type="expression" dxfId="874" priority="6445">
      <formula>$A23:$A18191=10</formula>
    </cfRule>
    <cfRule type="expression" dxfId="873" priority="6446">
      <formula>$A23:$A18191=9</formula>
    </cfRule>
    <cfRule type="expression" dxfId="872" priority="6447">
      <formula>$A23:$A18191=8</formula>
    </cfRule>
    <cfRule type="expression" dxfId="871" priority="6448">
      <formula>$A23:$A18191=6</formula>
    </cfRule>
    <cfRule type="expression" dxfId="870" priority="6449">
      <formula>$A23:$A18191=4</formula>
    </cfRule>
    <cfRule type="expression" dxfId="869" priority="6450">
      <formula>$A23:$A18191=2</formula>
    </cfRule>
    <cfRule type="expression" dxfId="868" priority="6451">
      <formula>$A23:$A18191=0</formula>
    </cfRule>
  </conditionalFormatting>
  <conditionalFormatting sqref="A22:AA22">
    <cfRule type="expression" dxfId="867" priority="6500">
      <formula>$A22:$A18189=19</formula>
    </cfRule>
    <cfRule type="expression" dxfId="866" priority="6501">
      <formula>$A22:$A18189=18</formula>
    </cfRule>
    <cfRule type="expression" dxfId="865" priority="6502">
      <formula>$A22:$A18189=17</formula>
    </cfRule>
    <cfRule type="expression" dxfId="864" priority="6503">
      <formula>$A22:$A18189=16</formula>
    </cfRule>
    <cfRule type="expression" dxfId="863" priority="6504">
      <formula>$A22:$A18189=15</formula>
    </cfRule>
    <cfRule type="expression" dxfId="862" priority="6505">
      <formula>$A22:$A18189=14</formula>
    </cfRule>
    <cfRule type="expression" dxfId="861" priority="6506">
      <formula>$A22:$A18189=13</formula>
    </cfRule>
    <cfRule type="expression" dxfId="860" priority="6507">
      <formula>$A22:$A18189=12</formula>
    </cfRule>
    <cfRule type="expression" dxfId="859" priority="6508">
      <formula>$A22:$A18189=11</formula>
    </cfRule>
    <cfRule type="expression" dxfId="858" priority="6509">
      <formula>$A22:$A18189=10</formula>
    </cfRule>
    <cfRule type="expression" dxfId="857" priority="6510">
      <formula>$A22:$A18189=9</formula>
    </cfRule>
    <cfRule type="expression" dxfId="856" priority="6511">
      <formula>$A22:$A18189=8</formula>
    </cfRule>
    <cfRule type="expression" dxfId="855" priority="6512">
      <formula>$A22:$A18189=6</formula>
    </cfRule>
    <cfRule type="expression" dxfId="854" priority="6513">
      <formula>$A22:$A18189=4</formula>
    </cfRule>
    <cfRule type="expression" dxfId="853" priority="6514">
      <formula>$A22:$A18189=2</formula>
    </cfRule>
    <cfRule type="expression" dxfId="852" priority="6515">
      <formula>$A22:$A18189=0</formula>
    </cfRule>
  </conditionalFormatting>
  <conditionalFormatting sqref="AO15">
    <cfRule type="expression" dxfId="851" priority="847">
      <formula>$AO15&lt;0</formula>
    </cfRule>
  </conditionalFormatting>
  <conditionalFormatting sqref="A21:AA21">
    <cfRule type="expression" dxfId="850" priority="6645">
      <formula>$A21:$A18187=19</formula>
    </cfRule>
    <cfRule type="expression" dxfId="849" priority="6646">
      <formula>$A21:$A18187=18</formula>
    </cfRule>
    <cfRule type="expression" dxfId="848" priority="6647">
      <formula>$A21:$A18187=17</formula>
    </cfRule>
    <cfRule type="expression" dxfId="847" priority="6648">
      <formula>$A21:$A18187=16</formula>
    </cfRule>
    <cfRule type="expression" dxfId="846" priority="6649">
      <formula>$A21:$A18187=15</formula>
    </cfRule>
    <cfRule type="expression" dxfId="845" priority="6650">
      <formula>$A21:$A18187=14</formula>
    </cfRule>
    <cfRule type="expression" dxfId="844" priority="6651">
      <formula>$A21:$A18187=13</formula>
    </cfRule>
    <cfRule type="expression" dxfId="843" priority="6652">
      <formula>$A21:$A18187=12</formula>
    </cfRule>
    <cfRule type="expression" dxfId="842" priority="6653">
      <formula>$A21:$A18187=11</formula>
    </cfRule>
    <cfRule type="expression" dxfId="841" priority="6654">
      <formula>$A21:$A18187=10</formula>
    </cfRule>
    <cfRule type="expression" dxfId="840" priority="6655">
      <formula>$A21:$A18187=9</formula>
    </cfRule>
    <cfRule type="expression" dxfId="839" priority="6656">
      <formula>$A21:$A18187=8</formula>
    </cfRule>
    <cfRule type="expression" dxfId="838" priority="6657">
      <formula>$A21:$A18187=6</formula>
    </cfRule>
    <cfRule type="expression" dxfId="837" priority="6658">
      <formula>$A21:$A18187=4</formula>
    </cfRule>
    <cfRule type="expression" dxfId="836" priority="6659">
      <formula>$A21:$A18187=2</formula>
    </cfRule>
    <cfRule type="expression" dxfId="835" priority="6660">
      <formula>$A21:$A18187=0</formula>
    </cfRule>
  </conditionalFormatting>
  <conditionalFormatting sqref="BE26 AS26 AW26">
    <cfRule type="expression" dxfId="834" priority="6709">
      <formula>$A26:$A19990=19</formula>
    </cfRule>
    <cfRule type="expression" dxfId="833" priority="6710">
      <formula>$A26:$A19990=18</formula>
    </cfRule>
    <cfRule type="expression" dxfId="832" priority="6711">
      <formula>$A26:$A19990=17</formula>
    </cfRule>
    <cfRule type="expression" dxfId="831" priority="6712">
      <formula>$A26:$A19990=16</formula>
    </cfRule>
    <cfRule type="expression" dxfId="830" priority="6713">
      <formula>$A26:$A19990=15</formula>
    </cfRule>
    <cfRule type="expression" dxfId="829" priority="6714">
      <formula>$A26:$A19990=14</formula>
    </cfRule>
    <cfRule type="expression" dxfId="828" priority="6715">
      <formula>$A26:$A19990=13</formula>
    </cfRule>
    <cfRule type="expression" dxfId="827" priority="6716">
      <formula>$A26:$A19990=12</formula>
    </cfRule>
    <cfRule type="expression" dxfId="826" priority="6717">
      <formula>$A26:$A19990=11</formula>
    </cfRule>
    <cfRule type="expression" dxfId="825" priority="6718">
      <formula>$A26:$A19990=10</formula>
    </cfRule>
    <cfRule type="expression" dxfId="824" priority="6719">
      <formula>$A26:$A19990=9</formula>
    </cfRule>
    <cfRule type="expression" dxfId="823" priority="6720">
      <formula>$A26:$A19990=8</formula>
    </cfRule>
    <cfRule type="expression" dxfId="822" priority="6721">
      <formula>$A26:$A19990=6</formula>
    </cfRule>
    <cfRule type="expression" dxfId="821" priority="6722">
      <formula>$A26:$A19990=4</formula>
    </cfRule>
    <cfRule type="expression" dxfId="820" priority="6723">
      <formula>$A26:$A19990=2</formula>
    </cfRule>
    <cfRule type="expression" dxfId="819" priority="6724">
      <formula>$A26:$A19990=0</formula>
    </cfRule>
  </conditionalFormatting>
  <conditionalFormatting sqref="BE24:BE25 AS24:AS25 AW24:AW25">
    <cfRule type="expression" dxfId="818" priority="6885">
      <formula>$A24:$A19987=19</formula>
    </cfRule>
    <cfRule type="expression" dxfId="817" priority="6886">
      <formula>$A24:$A19987=18</formula>
    </cfRule>
    <cfRule type="expression" dxfId="816" priority="6887">
      <formula>$A24:$A19987=17</formula>
    </cfRule>
    <cfRule type="expression" dxfId="815" priority="6888">
      <formula>$A24:$A19987=16</formula>
    </cfRule>
    <cfRule type="expression" dxfId="814" priority="6889">
      <formula>$A24:$A19987=15</formula>
    </cfRule>
    <cfRule type="expression" dxfId="813" priority="6890">
      <formula>$A24:$A19987=14</formula>
    </cfRule>
    <cfRule type="expression" dxfId="812" priority="6891">
      <formula>$A24:$A19987=13</formula>
    </cfRule>
    <cfRule type="expression" dxfId="811" priority="6892">
      <formula>$A24:$A19987=12</formula>
    </cfRule>
    <cfRule type="expression" dxfId="810" priority="6893">
      <formula>$A24:$A19987=11</formula>
    </cfRule>
    <cfRule type="expression" dxfId="809" priority="6894">
      <formula>$A24:$A19987=10</formula>
    </cfRule>
    <cfRule type="expression" dxfId="808" priority="6895">
      <formula>$A24:$A19987=9</formula>
    </cfRule>
    <cfRule type="expression" dxfId="807" priority="6896">
      <formula>$A24:$A19987=8</formula>
    </cfRule>
    <cfRule type="expression" dxfId="806" priority="6897">
      <formula>$A24:$A19987=6</formula>
    </cfRule>
    <cfRule type="expression" dxfId="805" priority="6898">
      <formula>$A24:$A19987=4</formula>
    </cfRule>
    <cfRule type="expression" dxfId="804" priority="6899">
      <formula>$A24:$A19987=2</formula>
    </cfRule>
    <cfRule type="expression" dxfId="803" priority="6900">
      <formula>$A24:$A19987=0</formula>
    </cfRule>
  </conditionalFormatting>
  <conditionalFormatting sqref="A20:AA20">
    <cfRule type="expression" dxfId="802" priority="6982">
      <formula>$A20:$A18184=19</formula>
    </cfRule>
    <cfRule type="expression" dxfId="801" priority="6983">
      <formula>$A20:$A18184=18</formula>
    </cfRule>
    <cfRule type="expression" dxfId="800" priority="6984">
      <formula>$A20:$A18184=17</formula>
    </cfRule>
    <cfRule type="expression" dxfId="799" priority="6985">
      <formula>$A20:$A18184=16</formula>
    </cfRule>
    <cfRule type="expression" dxfId="798" priority="6986">
      <formula>$A20:$A18184=15</formula>
    </cfRule>
    <cfRule type="expression" dxfId="797" priority="6987">
      <formula>$A20:$A18184=14</formula>
    </cfRule>
    <cfRule type="expression" dxfId="796" priority="6988">
      <formula>$A20:$A18184=13</formula>
    </cfRule>
    <cfRule type="expression" dxfId="795" priority="6989">
      <formula>$A20:$A18184=12</formula>
    </cfRule>
    <cfRule type="expression" dxfId="794" priority="6990">
      <formula>$A20:$A18184=11</formula>
    </cfRule>
    <cfRule type="expression" dxfId="793" priority="6991">
      <formula>$A20:$A18184=10</formula>
    </cfRule>
    <cfRule type="expression" dxfId="792" priority="6992">
      <formula>$A20:$A18184=9</formula>
    </cfRule>
    <cfRule type="expression" dxfId="791" priority="6993">
      <formula>$A20:$A18184=8</formula>
    </cfRule>
    <cfRule type="expression" dxfId="790" priority="6994">
      <formula>$A20:$A18184=6</formula>
    </cfRule>
    <cfRule type="expression" dxfId="789" priority="6995">
      <formula>$A20:$A18184=4</formula>
    </cfRule>
    <cfRule type="expression" dxfId="788" priority="6996">
      <formula>$A20:$A18184=2</formula>
    </cfRule>
    <cfRule type="expression" dxfId="787" priority="6997">
      <formula>$A20:$A18184=0</formula>
    </cfRule>
  </conditionalFormatting>
  <conditionalFormatting sqref="BE22:BE23 AS22:AS23 AW22:AW23">
    <cfRule type="expression" dxfId="786" priority="7046">
      <formula>$A22:$A19984=19</formula>
    </cfRule>
    <cfRule type="expression" dxfId="785" priority="7047">
      <formula>$A22:$A19984=18</formula>
    </cfRule>
    <cfRule type="expression" dxfId="784" priority="7048">
      <formula>$A22:$A19984=17</formula>
    </cfRule>
    <cfRule type="expression" dxfId="783" priority="7049">
      <formula>$A22:$A19984=16</formula>
    </cfRule>
    <cfRule type="expression" dxfId="782" priority="7050">
      <formula>$A22:$A19984=15</formula>
    </cfRule>
    <cfRule type="expression" dxfId="781" priority="7051">
      <formula>$A22:$A19984=14</formula>
    </cfRule>
    <cfRule type="expression" dxfId="780" priority="7052">
      <formula>$A22:$A19984=13</formula>
    </cfRule>
    <cfRule type="expression" dxfId="779" priority="7053">
      <formula>$A22:$A19984=12</formula>
    </cfRule>
    <cfRule type="expression" dxfId="778" priority="7054">
      <formula>$A22:$A19984=11</formula>
    </cfRule>
    <cfRule type="expression" dxfId="777" priority="7055">
      <formula>$A22:$A19984=10</formula>
    </cfRule>
    <cfRule type="expression" dxfId="776" priority="7056">
      <formula>$A22:$A19984=9</formula>
    </cfRule>
    <cfRule type="expression" dxfId="775" priority="7057">
      <formula>$A22:$A19984=8</formula>
    </cfRule>
    <cfRule type="expression" dxfId="774" priority="7058">
      <formula>$A22:$A19984=6</formula>
    </cfRule>
    <cfRule type="expression" dxfId="773" priority="7059">
      <formula>$A22:$A19984=4</formula>
    </cfRule>
    <cfRule type="expression" dxfId="772" priority="7060">
      <formula>$A22:$A19984=2</formula>
    </cfRule>
    <cfRule type="expression" dxfId="771" priority="7061">
      <formula>$A22:$A19984=0</formula>
    </cfRule>
  </conditionalFormatting>
  <conditionalFormatting sqref="BE21 AS21 AW21">
    <cfRule type="expression" dxfId="770" priority="7191">
      <formula>$A21:$A19982=19</formula>
    </cfRule>
    <cfRule type="expression" dxfId="769" priority="7192">
      <formula>$A21:$A19982=18</formula>
    </cfRule>
    <cfRule type="expression" dxfId="768" priority="7193">
      <formula>$A21:$A19982=17</formula>
    </cfRule>
    <cfRule type="expression" dxfId="767" priority="7194">
      <formula>$A21:$A19982=16</formula>
    </cfRule>
    <cfRule type="expression" dxfId="766" priority="7195">
      <formula>$A21:$A19982=15</formula>
    </cfRule>
    <cfRule type="expression" dxfId="765" priority="7196">
      <formula>$A21:$A19982=14</formula>
    </cfRule>
    <cfRule type="expression" dxfId="764" priority="7197">
      <formula>$A21:$A19982=13</formula>
    </cfRule>
    <cfRule type="expression" dxfId="763" priority="7198">
      <formula>$A21:$A19982=12</formula>
    </cfRule>
    <cfRule type="expression" dxfId="762" priority="7199">
      <formula>$A21:$A19982=11</formula>
    </cfRule>
    <cfRule type="expression" dxfId="761" priority="7200">
      <formula>$A21:$A19982=10</formula>
    </cfRule>
    <cfRule type="expression" dxfId="760" priority="7201">
      <formula>$A21:$A19982=9</formula>
    </cfRule>
    <cfRule type="expression" dxfId="759" priority="7202">
      <formula>$A21:$A19982=8</formula>
    </cfRule>
    <cfRule type="expression" dxfId="758" priority="7203">
      <formula>$A21:$A19982=6</formula>
    </cfRule>
    <cfRule type="expression" dxfId="757" priority="7204">
      <formula>$A21:$A19982=4</formula>
    </cfRule>
    <cfRule type="expression" dxfId="756" priority="7205">
      <formula>$A21:$A19982=2</formula>
    </cfRule>
    <cfRule type="expression" dxfId="755" priority="7206">
      <formula>$A21:$A19982=0</formula>
    </cfRule>
  </conditionalFormatting>
  <conditionalFormatting sqref="BE20 AS20 AW20">
    <cfRule type="expression" dxfId="754" priority="7305">
      <formula>$A20:$A19980=19</formula>
    </cfRule>
    <cfRule type="expression" dxfId="753" priority="7306">
      <formula>$A20:$A19980=18</formula>
    </cfRule>
    <cfRule type="expression" dxfId="752" priority="7307">
      <formula>$A20:$A19980=17</formula>
    </cfRule>
    <cfRule type="expression" dxfId="751" priority="7308">
      <formula>$A20:$A19980=16</formula>
    </cfRule>
    <cfRule type="expression" dxfId="750" priority="7309">
      <formula>$A20:$A19980=15</formula>
    </cfRule>
    <cfRule type="expression" dxfId="749" priority="7310">
      <formula>$A20:$A19980=14</formula>
    </cfRule>
    <cfRule type="expression" dxfId="748" priority="7311">
      <formula>$A20:$A19980=13</formula>
    </cfRule>
    <cfRule type="expression" dxfId="747" priority="7312">
      <formula>$A20:$A19980=12</formula>
    </cfRule>
    <cfRule type="expression" dxfId="746" priority="7313">
      <formula>$A20:$A19980=11</formula>
    </cfRule>
    <cfRule type="expression" dxfId="745" priority="7314">
      <formula>$A20:$A19980=10</formula>
    </cfRule>
    <cfRule type="expression" dxfId="744" priority="7315">
      <formula>$A20:$A19980=9</formula>
    </cfRule>
    <cfRule type="expression" dxfId="743" priority="7316">
      <formula>$A20:$A19980=8</formula>
    </cfRule>
    <cfRule type="expression" dxfId="742" priority="7317">
      <formula>$A20:$A19980=6</formula>
    </cfRule>
    <cfRule type="expression" dxfId="741" priority="7318">
      <formula>$A20:$A19980=4</formula>
    </cfRule>
    <cfRule type="expression" dxfId="740" priority="7319">
      <formula>$A20:$A19980=2</formula>
    </cfRule>
    <cfRule type="expression" dxfId="739" priority="7320">
      <formula>$A20:$A19980=0</formula>
    </cfRule>
  </conditionalFormatting>
  <conditionalFormatting sqref="A17:AA18">
    <cfRule type="expression" dxfId="738" priority="7339">
      <formula>$A17:$A18178=19</formula>
    </cfRule>
    <cfRule type="expression" dxfId="737" priority="7340">
      <formula>$A17:$A18178=18</formula>
    </cfRule>
    <cfRule type="expression" dxfId="736" priority="7341">
      <formula>$A17:$A18178=17</formula>
    </cfRule>
    <cfRule type="expression" dxfId="735" priority="7342">
      <formula>$A17:$A18178=16</formula>
    </cfRule>
    <cfRule type="expression" dxfId="734" priority="7343">
      <formula>$A17:$A18178=15</formula>
    </cfRule>
    <cfRule type="expression" dxfId="733" priority="7344">
      <formula>$A17:$A18178=14</formula>
    </cfRule>
    <cfRule type="expression" dxfId="732" priority="7345">
      <formula>$A17:$A18178=13</formula>
    </cfRule>
    <cfRule type="expression" dxfId="731" priority="7346">
      <formula>$A17:$A18178=12</formula>
    </cfRule>
    <cfRule type="expression" dxfId="730" priority="7347">
      <formula>$A17:$A18178=11</formula>
    </cfRule>
    <cfRule type="expression" dxfId="729" priority="7348">
      <formula>$A17:$A18178=10</formula>
    </cfRule>
    <cfRule type="expression" dxfId="728" priority="7349">
      <formula>$A17:$A18178=9</formula>
    </cfRule>
    <cfRule type="expression" dxfId="727" priority="7350">
      <formula>$A17:$A18178=8</formula>
    </cfRule>
    <cfRule type="expression" dxfId="726" priority="7351">
      <formula>$A17:$A18178=6</formula>
    </cfRule>
    <cfRule type="expression" dxfId="725" priority="7352">
      <formula>$A17:$A18178=4</formula>
    </cfRule>
    <cfRule type="expression" dxfId="724" priority="7353">
      <formula>$A17:$A18178=2</formula>
    </cfRule>
    <cfRule type="expression" dxfId="723" priority="7354">
      <formula>$A17:$A18178=0</formula>
    </cfRule>
  </conditionalFormatting>
  <conditionalFormatting sqref="BE19 AS19 AW19">
    <cfRule type="expression" dxfId="722" priority="7403">
      <formula>$A19:$A19978=19</formula>
    </cfRule>
    <cfRule type="expression" dxfId="721" priority="7404">
      <formula>$A19:$A19978=18</formula>
    </cfRule>
    <cfRule type="expression" dxfId="720" priority="7405">
      <formula>$A19:$A19978=17</formula>
    </cfRule>
    <cfRule type="expression" dxfId="719" priority="7406">
      <formula>$A19:$A19978=16</formula>
    </cfRule>
    <cfRule type="expression" dxfId="718" priority="7407">
      <formula>$A19:$A19978=15</formula>
    </cfRule>
    <cfRule type="expression" dxfId="717" priority="7408">
      <formula>$A19:$A19978=14</formula>
    </cfRule>
    <cfRule type="expression" dxfId="716" priority="7409">
      <formula>$A19:$A19978=13</formula>
    </cfRule>
    <cfRule type="expression" dxfId="715" priority="7410">
      <formula>$A19:$A19978=12</formula>
    </cfRule>
    <cfRule type="expression" dxfId="714" priority="7411">
      <formula>$A19:$A19978=11</formula>
    </cfRule>
    <cfRule type="expression" dxfId="713" priority="7412">
      <formula>$A19:$A19978=10</formula>
    </cfRule>
    <cfRule type="expression" dxfId="712" priority="7413">
      <formula>$A19:$A19978=9</formula>
    </cfRule>
    <cfRule type="expression" dxfId="711" priority="7414">
      <formula>$A19:$A19978=8</formula>
    </cfRule>
    <cfRule type="expression" dxfId="710" priority="7415">
      <formula>$A19:$A19978=6</formula>
    </cfRule>
    <cfRule type="expression" dxfId="709" priority="7416">
      <formula>$A19:$A19978=4</formula>
    </cfRule>
    <cfRule type="expression" dxfId="708" priority="7417">
      <formula>$A19:$A19978=2</formula>
    </cfRule>
    <cfRule type="expression" dxfId="707" priority="7418">
      <formula>$A19:$A19978=0</formula>
    </cfRule>
  </conditionalFormatting>
  <conditionalFormatting sqref="A19:AA19">
    <cfRule type="expression" dxfId="706" priority="7419">
      <formula>$A19:$A18182=19</formula>
    </cfRule>
    <cfRule type="expression" dxfId="705" priority="7420">
      <formula>$A19:$A18182=18</formula>
    </cfRule>
    <cfRule type="expression" dxfId="704" priority="7421">
      <formula>$A19:$A18182=17</formula>
    </cfRule>
    <cfRule type="expression" dxfId="703" priority="7422">
      <formula>$A19:$A18182=16</formula>
    </cfRule>
    <cfRule type="expression" dxfId="702" priority="7423">
      <formula>$A19:$A18182=15</formula>
    </cfRule>
    <cfRule type="expression" dxfId="701" priority="7424">
      <formula>$A19:$A18182=14</formula>
    </cfRule>
    <cfRule type="expression" dxfId="700" priority="7425">
      <formula>$A19:$A18182=13</formula>
    </cfRule>
    <cfRule type="expression" dxfId="699" priority="7426">
      <formula>$A19:$A18182=12</formula>
    </cfRule>
    <cfRule type="expression" dxfId="698" priority="7427">
      <formula>$A19:$A18182=11</formula>
    </cfRule>
    <cfRule type="expression" dxfId="697" priority="7428">
      <formula>$A19:$A18182=10</formula>
    </cfRule>
    <cfRule type="expression" dxfId="696" priority="7429">
      <formula>$A19:$A18182=9</formula>
    </cfRule>
    <cfRule type="expression" dxfId="695" priority="7430">
      <formula>$A19:$A18182=8</formula>
    </cfRule>
    <cfRule type="expression" dxfId="694" priority="7431">
      <formula>$A19:$A18182=6</formula>
    </cfRule>
    <cfRule type="expression" dxfId="693" priority="7432">
      <formula>$A19:$A18182=4</formula>
    </cfRule>
    <cfRule type="expression" dxfId="692" priority="7433">
      <formula>$A19:$A18182=2</formula>
    </cfRule>
    <cfRule type="expression" dxfId="691" priority="7434">
      <formula>$A19:$A18182=0</formula>
    </cfRule>
  </conditionalFormatting>
  <conditionalFormatting sqref="BB16:BE16 A15:AK15 A16:AZ16">
    <cfRule type="expression" dxfId="690" priority="7531">
      <formula>$A15:$A18175=19</formula>
    </cfRule>
    <cfRule type="expression" dxfId="689" priority="7532">
      <formula>$A15:$A18175=18</formula>
    </cfRule>
    <cfRule type="expression" dxfId="688" priority="7533">
      <formula>$A15:$A18175=17</formula>
    </cfRule>
    <cfRule type="expression" dxfId="687" priority="7534">
      <formula>$A15:$A18175=16</formula>
    </cfRule>
    <cfRule type="expression" dxfId="686" priority="7535">
      <formula>$A15:$A18175=15</formula>
    </cfRule>
    <cfRule type="expression" dxfId="685" priority="7536">
      <formula>$A15:$A18175=14</formula>
    </cfRule>
    <cfRule type="expression" dxfId="684" priority="7537">
      <formula>$A15:$A18175=13</formula>
    </cfRule>
    <cfRule type="expression" dxfId="683" priority="7538">
      <formula>$A15:$A18175=12</formula>
    </cfRule>
    <cfRule type="expression" dxfId="682" priority="7539">
      <formula>$A15:$A18175=11</formula>
    </cfRule>
    <cfRule type="expression" dxfId="681" priority="7540">
      <formula>$A15:$A18175=10</formula>
    </cfRule>
    <cfRule type="expression" dxfId="680" priority="7541">
      <formula>$A15:$A18175=9</formula>
    </cfRule>
    <cfRule type="expression" dxfId="679" priority="7542">
      <formula>$A15:$A18175=8</formula>
    </cfRule>
    <cfRule type="expression" dxfId="678" priority="7543">
      <formula>$A15:$A18175=6</formula>
    </cfRule>
    <cfRule type="expression" dxfId="677" priority="7544">
      <formula>$A15:$A18175=4</formula>
    </cfRule>
    <cfRule type="expression" dxfId="676" priority="7545">
      <formula>$A15:$A18175=2</formula>
    </cfRule>
    <cfRule type="expression" dxfId="675" priority="7546">
      <formula>$A15:$A18175=0</formula>
    </cfRule>
  </conditionalFormatting>
  <conditionalFormatting sqref="AJ14:BE14 A14:AA14">
    <cfRule type="expression" dxfId="674" priority="7563">
      <formula>$A14:$A18170=19</formula>
    </cfRule>
    <cfRule type="expression" dxfId="673" priority="7564">
      <formula>$A14:$A18170=18</formula>
    </cfRule>
    <cfRule type="expression" dxfId="672" priority="7565">
      <formula>$A14:$A18170=17</formula>
    </cfRule>
    <cfRule type="expression" dxfId="671" priority="7566">
      <formula>$A14:$A18170=16</formula>
    </cfRule>
    <cfRule type="expression" dxfId="670" priority="7567">
      <formula>$A14:$A18170=15</formula>
    </cfRule>
    <cfRule type="expression" dxfId="669" priority="7568">
      <formula>$A14:$A18170=14</formula>
    </cfRule>
    <cfRule type="expression" dxfId="668" priority="7569">
      <formula>$A14:$A18170=13</formula>
    </cfRule>
    <cfRule type="expression" dxfId="667" priority="7570">
      <formula>$A14:$A18170=12</formula>
    </cfRule>
    <cfRule type="expression" dxfId="666" priority="7571">
      <formula>$A14:$A18170=11</formula>
    </cfRule>
    <cfRule type="expression" dxfId="665" priority="7572">
      <formula>$A14:$A18170=10</formula>
    </cfRule>
    <cfRule type="expression" dxfId="664" priority="7573">
      <formula>$A14:$A18170=9</formula>
    </cfRule>
    <cfRule type="expression" dxfId="663" priority="7574">
      <formula>$A14:$A18170=8</formula>
    </cfRule>
    <cfRule type="expression" dxfId="662" priority="7575">
      <formula>$A14:$A18170=6</formula>
    </cfRule>
    <cfRule type="expression" dxfId="661" priority="7576">
      <formula>$A14:$A18170=4</formula>
    </cfRule>
    <cfRule type="expression" dxfId="660" priority="7577">
      <formula>$A14:$A18170=2</formula>
    </cfRule>
    <cfRule type="expression" dxfId="659" priority="7578">
      <formula>$A14:$A18170=0</formula>
    </cfRule>
  </conditionalFormatting>
  <conditionalFormatting sqref="AP13:BE13 AJ13:AL13 A13:AA13">
    <cfRule type="expression" dxfId="658" priority="7579">
      <formula>$A13:$A16047=19</formula>
    </cfRule>
    <cfRule type="expression" dxfId="657" priority="7580">
      <formula>$A13:$A16047=18</formula>
    </cfRule>
    <cfRule type="expression" dxfId="656" priority="7581">
      <formula>$A13:$A16047=17</formula>
    </cfRule>
    <cfRule type="expression" dxfId="655" priority="7582">
      <formula>$A13:$A16047=16</formula>
    </cfRule>
    <cfRule type="expression" dxfId="654" priority="7583">
      <formula>$A13:$A16047=15</formula>
    </cfRule>
    <cfRule type="expression" dxfId="653" priority="7584">
      <formula>$A13:$A16047=14</formula>
    </cfRule>
    <cfRule type="expression" dxfId="652" priority="7585">
      <formula>$A13:$A16047=13</formula>
    </cfRule>
    <cfRule type="expression" dxfId="651" priority="7586">
      <formula>$A13:$A16047=12</formula>
    </cfRule>
    <cfRule type="expression" dxfId="650" priority="7587">
      <formula>$A13:$A16047=11</formula>
    </cfRule>
    <cfRule type="expression" dxfId="649" priority="7588">
      <formula>$A13:$A16047=10</formula>
    </cfRule>
    <cfRule type="expression" dxfId="648" priority="7589">
      <formula>$A13:$A16047=9</formula>
    </cfRule>
    <cfRule type="expression" dxfId="647" priority="7590">
      <formula>$A13:$A16047=8</formula>
    </cfRule>
    <cfRule type="expression" dxfId="646" priority="7591">
      <formula>$A13:$A16047=6</formula>
    </cfRule>
    <cfRule type="expression" dxfId="645" priority="7592">
      <formula>$A13:$A16047=4</formula>
    </cfRule>
    <cfRule type="expression" dxfId="644" priority="7593">
      <formula>$A13:$A16047=2</formula>
    </cfRule>
    <cfRule type="expression" dxfId="643" priority="7594">
      <formula>$A13:$A16047=0</formula>
    </cfRule>
  </conditionalFormatting>
  <conditionalFormatting sqref="AO15 BE15 BE17:BE18 AS17:AS18 AQ15:AT15 AW15:AX15 AW17:AW18">
    <cfRule type="expression" dxfId="642" priority="7595">
      <formula>$A15:$A19973=19</formula>
    </cfRule>
    <cfRule type="expression" dxfId="641" priority="7596">
      <formula>$A15:$A19973=18</formula>
    </cfRule>
    <cfRule type="expression" dxfId="640" priority="7597">
      <formula>$A15:$A19973=17</formula>
    </cfRule>
    <cfRule type="expression" dxfId="639" priority="7598">
      <formula>$A15:$A19973=16</formula>
    </cfRule>
    <cfRule type="expression" dxfId="638" priority="7599">
      <formula>$A15:$A19973=15</formula>
    </cfRule>
    <cfRule type="expression" dxfId="637" priority="7600">
      <formula>$A15:$A19973=14</formula>
    </cfRule>
    <cfRule type="expression" dxfId="636" priority="7601">
      <formula>$A15:$A19973=13</formula>
    </cfRule>
    <cfRule type="expression" dxfId="635" priority="7602">
      <formula>$A15:$A19973=12</formula>
    </cfRule>
    <cfRule type="expression" dxfId="634" priority="7603">
      <formula>$A15:$A19973=11</formula>
    </cfRule>
    <cfRule type="expression" dxfId="633" priority="7604">
      <formula>$A15:$A19973=10</formula>
    </cfRule>
    <cfRule type="expression" dxfId="632" priority="7605">
      <formula>$A15:$A19973=9</formula>
    </cfRule>
    <cfRule type="expression" dxfId="631" priority="7606">
      <formula>$A15:$A19973=8</formula>
    </cfRule>
    <cfRule type="expression" dxfId="630" priority="7607">
      <formula>$A15:$A19973=6</formula>
    </cfRule>
    <cfRule type="expression" dxfId="629" priority="7608">
      <formula>$A15:$A19973=4</formula>
    </cfRule>
    <cfRule type="expression" dxfId="628" priority="7609">
      <formula>$A15:$A19973=2</formula>
    </cfRule>
    <cfRule type="expression" dxfId="627" priority="7610">
      <formula>$A15:$A19973=0</formula>
    </cfRule>
  </conditionalFormatting>
  <conditionalFormatting sqref="AL15">
    <cfRule type="expression" dxfId="626" priority="686">
      <formula>$A15:$A19965=19</formula>
    </cfRule>
    <cfRule type="expression" dxfId="625" priority="687">
      <formula>$A15:$A19965=18</formula>
    </cfRule>
    <cfRule type="expression" dxfId="624" priority="688">
      <formula>$A15:$A19965=17</formula>
    </cfRule>
    <cfRule type="expression" dxfId="623" priority="689">
      <formula>$A15:$A19965=16</formula>
    </cfRule>
    <cfRule type="expression" dxfId="622" priority="690">
      <formula>$A15:$A19965=15</formula>
    </cfRule>
    <cfRule type="expression" dxfId="621" priority="691">
      <formula>$A15:$A19965=14</formula>
    </cfRule>
    <cfRule type="expression" dxfId="620" priority="692">
      <formula>$A15:$A19965=13</formula>
    </cfRule>
    <cfRule type="expression" dxfId="619" priority="693">
      <formula>$A15:$A19965=12</formula>
    </cfRule>
    <cfRule type="expression" dxfId="618" priority="694">
      <formula>$A15:$A19965=11</formula>
    </cfRule>
    <cfRule type="expression" dxfId="617" priority="695">
      <formula>$A15:$A19965=10</formula>
    </cfRule>
    <cfRule type="expression" dxfId="616" priority="696">
      <formula>$A15:$A19965=9</formula>
    </cfRule>
    <cfRule type="expression" dxfId="615" priority="697">
      <formula>$A15:$A19965=8</formula>
    </cfRule>
    <cfRule type="expression" dxfId="614" priority="698">
      <formula>$A15:$A19965=6</formula>
    </cfRule>
    <cfRule type="expression" dxfId="613" priority="699">
      <formula>$A15:$A19965=4</formula>
    </cfRule>
    <cfRule type="expression" dxfId="612" priority="700">
      <formula>$A15:$A19965=2</formula>
    </cfRule>
    <cfRule type="expression" dxfId="611" priority="701">
      <formula>$A15:$A19965=0</formula>
    </cfRule>
  </conditionalFormatting>
  <conditionalFormatting sqref="AM15:AN15">
    <cfRule type="expression" dxfId="610" priority="654">
      <formula>$A15:$A19980=19</formula>
    </cfRule>
    <cfRule type="expression" dxfId="609" priority="655">
      <formula>$A15:$A19980=18</formula>
    </cfRule>
    <cfRule type="expression" dxfId="608" priority="656">
      <formula>$A15:$A19980=17</formula>
    </cfRule>
    <cfRule type="expression" dxfId="607" priority="657">
      <formula>$A15:$A19980=16</formula>
    </cfRule>
    <cfRule type="expression" dxfId="606" priority="658">
      <formula>$A15:$A19980=15</formula>
    </cfRule>
    <cfRule type="expression" dxfId="605" priority="659">
      <formula>$A15:$A19980=14</formula>
    </cfRule>
    <cfRule type="expression" dxfId="604" priority="660">
      <formula>$A15:$A19980=13</formula>
    </cfRule>
    <cfRule type="expression" dxfId="603" priority="661">
      <formula>$A15:$A19980=12</formula>
    </cfRule>
    <cfRule type="expression" dxfId="602" priority="662">
      <formula>$A15:$A19980=11</formula>
    </cfRule>
    <cfRule type="expression" dxfId="601" priority="663">
      <formula>$A15:$A19980=10</formula>
    </cfRule>
    <cfRule type="expression" dxfId="600" priority="664">
      <formula>$A15:$A19980=9</formula>
    </cfRule>
    <cfRule type="expression" dxfId="599" priority="665">
      <formula>$A15:$A19980=8</formula>
    </cfRule>
    <cfRule type="expression" dxfId="598" priority="666">
      <formula>$A15:$A19980=6</formula>
    </cfRule>
    <cfRule type="expression" dxfId="597" priority="667">
      <formula>$A15:$A19980=4</formula>
    </cfRule>
    <cfRule type="expression" dxfId="596" priority="668">
      <formula>$A15:$A19980=2</formula>
    </cfRule>
    <cfRule type="expression" dxfId="595" priority="669">
      <formula>$A15:$A19980=0</formula>
    </cfRule>
  </conditionalFormatting>
  <conditionalFormatting sqref="AO17:AO26">
    <cfRule type="expression" dxfId="594" priority="637">
      <formula>$AO17&lt;0</formula>
    </cfRule>
  </conditionalFormatting>
  <conditionalFormatting sqref="AO17:AO26">
    <cfRule type="expression" dxfId="593" priority="638">
      <formula>$A17:$A19975=19</formula>
    </cfRule>
    <cfRule type="expression" dxfId="592" priority="639">
      <formula>$A17:$A19975=18</formula>
    </cfRule>
    <cfRule type="expression" dxfId="591" priority="640">
      <formula>$A17:$A19975=17</formula>
    </cfRule>
    <cfRule type="expression" dxfId="590" priority="641">
      <formula>$A17:$A19975=16</formula>
    </cfRule>
    <cfRule type="expression" dxfId="589" priority="642">
      <formula>$A17:$A19975=15</formula>
    </cfRule>
    <cfRule type="expression" dxfId="588" priority="643">
      <formula>$A17:$A19975=14</formula>
    </cfRule>
    <cfRule type="expression" dxfId="587" priority="644">
      <formula>$A17:$A19975=13</formula>
    </cfRule>
    <cfRule type="expression" dxfId="586" priority="645">
      <formula>$A17:$A19975=12</formula>
    </cfRule>
    <cfRule type="expression" dxfId="585" priority="646">
      <formula>$A17:$A19975=11</formula>
    </cfRule>
    <cfRule type="expression" dxfId="584" priority="647">
      <formula>$A17:$A19975=10</formula>
    </cfRule>
    <cfRule type="expression" dxfId="583" priority="648">
      <formula>$A17:$A19975=9</formula>
    </cfRule>
    <cfRule type="expression" dxfId="582" priority="649">
      <formula>$A17:$A19975=8</formula>
    </cfRule>
    <cfRule type="expression" dxfId="581" priority="650">
      <formula>$A17:$A19975=6</formula>
    </cfRule>
    <cfRule type="expression" dxfId="580" priority="651">
      <formula>$A17:$A19975=4</formula>
    </cfRule>
    <cfRule type="expression" dxfId="579" priority="652">
      <formula>$A17:$A19975=2</formula>
    </cfRule>
    <cfRule type="expression" dxfId="578" priority="653">
      <formula>$A17:$A19975=0</formula>
    </cfRule>
  </conditionalFormatting>
  <conditionalFormatting sqref="AM17:AN26">
    <cfRule type="expression" dxfId="577" priority="621">
      <formula>$A17:$A19982=19</formula>
    </cfRule>
    <cfRule type="expression" dxfId="576" priority="622">
      <formula>$A17:$A19982=18</formula>
    </cfRule>
    <cfRule type="expression" dxfId="575" priority="623">
      <formula>$A17:$A19982=17</formula>
    </cfRule>
    <cfRule type="expression" dxfId="574" priority="624">
      <formula>$A17:$A19982=16</formula>
    </cfRule>
    <cfRule type="expression" dxfId="573" priority="625">
      <formula>$A17:$A19982=15</formula>
    </cfRule>
    <cfRule type="expression" dxfId="572" priority="626">
      <formula>$A17:$A19982=14</formula>
    </cfRule>
    <cfRule type="expression" dxfId="571" priority="627">
      <formula>$A17:$A19982=13</formula>
    </cfRule>
    <cfRule type="expression" dxfId="570" priority="628">
      <formula>$A17:$A19982=12</formula>
    </cfRule>
    <cfRule type="expression" dxfId="569" priority="629">
      <formula>$A17:$A19982=11</formula>
    </cfRule>
    <cfRule type="expression" dxfId="568" priority="630">
      <formula>$A17:$A19982=10</formula>
    </cfRule>
    <cfRule type="expression" dxfId="567" priority="631">
      <formula>$A17:$A19982=9</formula>
    </cfRule>
    <cfRule type="expression" dxfId="566" priority="632">
      <formula>$A17:$A19982=8</formula>
    </cfRule>
    <cfRule type="expression" dxfId="565" priority="633">
      <formula>$A17:$A19982=6</formula>
    </cfRule>
    <cfRule type="expression" dxfId="564" priority="634">
      <formula>$A17:$A19982=4</formula>
    </cfRule>
    <cfRule type="expression" dxfId="563" priority="635">
      <formula>$A17:$A19982=2</formula>
    </cfRule>
    <cfRule type="expression" dxfId="562" priority="636">
      <formula>$A17:$A19982=0</formula>
    </cfRule>
  </conditionalFormatting>
  <conditionalFormatting sqref="AK17">
    <cfRule type="expression" dxfId="561" priority="605">
      <formula>$A17:$A18177=19</formula>
    </cfRule>
    <cfRule type="expression" dxfId="560" priority="606">
      <formula>$A17:$A18177=18</formula>
    </cfRule>
    <cfRule type="expression" dxfId="559" priority="607">
      <formula>$A17:$A18177=17</formula>
    </cfRule>
    <cfRule type="expression" dxfId="558" priority="608">
      <formula>$A17:$A18177=16</formula>
    </cfRule>
    <cfRule type="expression" dxfId="557" priority="609">
      <formula>$A17:$A18177=15</formula>
    </cfRule>
    <cfRule type="expression" dxfId="556" priority="610">
      <formula>$A17:$A18177=14</formula>
    </cfRule>
    <cfRule type="expression" dxfId="555" priority="611">
      <formula>$A17:$A18177=13</formula>
    </cfRule>
    <cfRule type="expression" dxfId="554" priority="612">
      <formula>$A17:$A18177=12</formula>
    </cfRule>
    <cfRule type="expression" dxfId="553" priority="613">
      <formula>$A17:$A18177=11</formula>
    </cfRule>
    <cfRule type="expression" dxfId="552" priority="614">
      <formula>$A17:$A18177=10</formula>
    </cfRule>
    <cfRule type="expression" dxfId="551" priority="615">
      <formula>$A17:$A18177=9</formula>
    </cfRule>
    <cfRule type="expression" dxfId="550" priority="616">
      <formula>$A17:$A18177=8</formula>
    </cfRule>
    <cfRule type="expression" dxfId="549" priority="617">
      <formula>$A17:$A18177=6</formula>
    </cfRule>
    <cfRule type="expression" dxfId="548" priority="618">
      <formula>$A17:$A18177=4</formula>
    </cfRule>
    <cfRule type="expression" dxfId="547" priority="619">
      <formula>$A17:$A18177=2</formula>
    </cfRule>
    <cfRule type="expression" dxfId="546" priority="620">
      <formula>$A17:$A18177=0</formula>
    </cfRule>
  </conditionalFormatting>
  <conditionalFormatting sqref="AL17">
    <cfRule type="expression" dxfId="545" priority="589">
      <formula>$A17:$A19967=19</formula>
    </cfRule>
    <cfRule type="expression" dxfId="544" priority="590">
      <formula>$A17:$A19967=18</formula>
    </cfRule>
    <cfRule type="expression" dxfId="543" priority="591">
      <formula>$A17:$A19967=17</formula>
    </cfRule>
    <cfRule type="expression" dxfId="542" priority="592">
      <formula>$A17:$A19967=16</formula>
    </cfRule>
    <cfRule type="expression" dxfId="541" priority="593">
      <formula>$A17:$A19967=15</formula>
    </cfRule>
    <cfRule type="expression" dxfId="540" priority="594">
      <formula>$A17:$A19967=14</formula>
    </cfRule>
    <cfRule type="expression" dxfId="539" priority="595">
      <formula>$A17:$A19967=13</formula>
    </cfRule>
    <cfRule type="expression" dxfId="538" priority="596">
      <formula>$A17:$A19967=12</formula>
    </cfRule>
    <cfRule type="expression" dxfId="537" priority="597">
      <formula>$A17:$A19967=11</formula>
    </cfRule>
    <cfRule type="expression" dxfId="536" priority="598">
      <formula>$A17:$A19967=10</formula>
    </cfRule>
    <cfRule type="expression" dxfId="535" priority="599">
      <formula>$A17:$A19967=9</formula>
    </cfRule>
    <cfRule type="expression" dxfId="534" priority="600">
      <formula>$A17:$A19967=8</formula>
    </cfRule>
    <cfRule type="expression" dxfId="533" priority="601">
      <formula>$A17:$A19967=6</formula>
    </cfRule>
    <cfRule type="expression" dxfId="532" priority="602">
      <formula>$A17:$A19967=4</formula>
    </cfRule>
    <cfRule type="expression" dxfId="531" priority="603">
      <formula>$A17:$A19967=2</formula>
    </cfRule>
    <cfRule type="expression" dxfId="530" priority="604">
      <formula>$A17:$A19967=0</formula>
    </cfRule>
  </conditionalFormatting>
  <conditionalFormatting sqref="AK18">
    <cfRule type="expression" dxfId="529" priority="573">
      <formula>$A18:$A18178=19</formula>
    </cfRule>
    <cfRule type="expression" dxfId="528" priority="574">
      <formula>$A18:$A18178=18</formula>
    </cfRule>
    <cfRule type="expression" dxfId="527" priority="575">
      <formula>$A18:$A18178=17</formula>
    </cfRule>
    <cfRule type="expression" dxfId="526" priority="576">
      <formula>$A18:$A18178=16</formula>
    </cfRule>
    <cfRule type="expression" dxfId="525" priority="577">
      <formula>$A18:$A18178=15</formula>
    </cfRule>
    <cfRule type="expression" dxfId="524" priority="578">
      <formula>$A18:$A18178=14</formula>
    </cfRule>
    <cfRule type="expression" dxfId="523" priority="579">
      <formula>$A18:$A18178=13</formula>
    </cfRule>
    <cfRule type="expression" dxfId="522" priority="580">
      <formula>$A18:$A18178=12</formula>
    </cfRule>
    <cfRule type="expression" dxfId="521" priority="581">
      <formula>$A18:$A18178=11</formula>
    </cfRule>
    <cfRule type="expression" dxfId="520" priority="582">
      <formula>$A18:$A18178=10</formula>
    </cfRule>
    <cfRule type="expression" dxfId="519" priority="583">
      <formula>$A18:$A18178=9</formula>
    </cfRule>
    <cfRule type="expression" dxfId="518" priority="584">
      <formula>$A18:$A18178=8</formula>
    </cfRule>
    <cfRule type="expression" dxfId="517" priority="585">
      <formula>$A18:$A18178=6</formula>
    </cfRule>
    <cfRule type="expression" dxfId="516" priority="586">
      <formula>$A18:$A18178=4</formula>
    </cfRule>
    <cfRule type="expression" dxfId="515" priority="587">
      <formula>$A18:$A18178=2</formula>
    </cfRule>
    <cfRule type="expression" dxfId="514" priority="588">
      <formula>$A18:$A18178=0</formula>
    </cfRule>
  </conditionalFormatting>
  <conditionalFormatting sqref="AL18">
    <cfRule type="expression" dxfId="513" priority="557">
      <formula>$A18:$A19968=19</formula>
    </cfRule>
    <cfRule type="expression" dxfId="512" priority="558">
      <formula>$A18:$A19968=18</formula>
    </cfRule>
    <cfRule type="expression" dxfId="511" priority="559">
      <formula>$A18:$A19968=17</formula>
    </cfRule>
    <cfRule type="expression" dxfId="510" priority="560">
      <formula>$A18:$A19968=16</formula>
    </cfRule>
    <cfRule type="expression" dxfId="509" priority="561">
      <formula>$A18:$A19968=15</formula>
    </cfRule>
    <cfRule type="expression" dxfId="508" priority="562">
      <formula>$A18:$A19968=14</formula>
    </cfRule>
    <cfRule type="expression" dxfId="507" priority="563">
      <formula>$A18:$A19968=13</formula>
    </cfRule>
    <cfRule type="expression" dxfId="506" priority="564">
      <formula>$A18:$A19968=12</formula>
    </cfRule>
    <cfRule type="expression" dxfId="505" priority="565">
      <formula>$A18:$A19968=11</formula>
    </cfRule>
    <cfRule type="expression" dxfId="504" priority="566">
      <formula>$A18:$A19968=10</formula>
    </cfRule>
    <cfRule type="expression" dxfId="503" priority="567">
      <formula>$A18:$A19968=9</formula>
    </cfRule>
    <cfRule type="expression" dxfId="502" priority="568">
      <formula>$A18:$A19968=8</formula>
    </cfRule>
    <cfRule type="expression" dxfId="501" priority="569">
      <formula>$A18:$A19968=6</formula>
    </cfRule>
    <cfRule type="expression" dxfId="500" priority="570">
      <formula>$A18:$A19968=4</formula>
    </cfRule>
    <cfRule type="expression" dxfId="499" priority="571">
      <formula>$A18:$A19968=2</formula>
    </cfRule>
    <cfRule type="expression" dxfId="498" priority="572">
      <formula>$A18:$A19968=0</formula>
    </cfRule>
  </conditionalFormatting>
  <conditionalFormatting sqref="AK19">
    <cfRule type="expression" dxfId="497" priority="541">
      <formula>$A19:$A18179=19</formula>
    </cfRule>
    <cfRule type="expression" dxfId="496" priority="542">
      <formula>$A19:$A18179=18</formula>
    </cfRule>
    <cfRule type="expression" dxfId="495" priority="543">
      <formula>$A19:$A18179=17</formula>
    </cfRule>
    <cfRule type="expression" dxfId="494" priority="544">
      <formula>$A19:$A18179=16</formula>
    </cfRule>
    <cfRule type="expression" dxfId="493" priority="545">
      <formula>$A19:$A18179=15</formula>
    </cfRule>
    <cfRule type="expression" dxfId="492" priority="546">
      <formula>$A19:$A18179=14</formula>
    </cfRule>
    <cfRule type="expression" dxfId="491" priority="547">
      <formula>$A19:$A18179=13</formula>
    </cfRule>
    <cfRule type="expression" dxfId="490" priority="548">
      <formula>$A19:$A18179=12</formula>
    </cfRule>
    <cfRule type="expression" dxfId="489" priority="549">
      <formula>$A19:$A18179=11</formula>
    </cfRule>
    <cfRule type="expression" dxfId="488" priority="550">
      <formula>$A19:$A18179=10</formula>
    </cfRule>
    <cfRule type="expression" dxfId="487" priority="551">
      <formula>$A19:$A18179=9</formula>
    </cfRule>
    <cfRule type="expression" dxfId="486" priority="552">
      <formula>$A19:$A18179=8</formula>
    </cfRule>
    <cfRule type="expression" dxfId="485" priority="553">
      <formula>$A19:$A18179=6</formula>
    </cfRule>
    <cfRule type="expression" dxfId="484" priority="554">
      <formula>$A19:$A18179=4</formula>
    </cfRule>
    <cfRule type="expression" dxfId="483" priority="555">
      <formula>$A19:$A18179=2</formula>
    </cfRule>
    <cfRule type="expression" dxfId="482" priority="556">
      <formula>$A19:$A18179=0</formula>
    </cfRule>
  </conditionalFormatting>
  <conditionalFormatting sqref="AL19">
    <cfRule type="expression" dxfId="481" priority="525">
      <formula>$A19:$A19969=19</formula>
    </cfRule>
    <cfRule type="expression" dxfId="480" priority="526">
      <formula>$A19:$A19969=18</formula>
    </cfRule>
    <cfRule type="expression" dxfId="479" priority="527">
      <formula>$A19:$A19969=17</formula>
    </cfRule>
    <cfRule type="expression" dxfId="478" priority="528">
      <formula>$A19:$A19969=16</formula>
    </cfRule>
    <cfRule type="expression" dxfId="477" priority="529">
      <formula>$A19:$A19969=15</formula>
    </cfRule>
    <cfRule type="expression" dxfId="476" priority="530">
      <formula>$A19:$A19969=14</formula>
    </cfRule>
    <cfRule type="expression" dxfId="475" priority="531">
      <formula>$A19:$A19969=13</formula>
    </cfRule>
    <cfRule type="expression" dxfId="474" priority="532">
      <formula>$A19:$A19969=12</formula>
    </cfRule>
    <cfRule type="expression" dxfId="473" priority="533">
      <formula>$A19:$A19969=11</formula>
    </cfRule>
    <cfRule type="expression" dxfId="472" priority="534">
      <formula>$A19:$A19969=10</formula>
    </cfRule>
    <cfRule type="expression" dxfId="471" priority="535">
      <formula>$A19:$A19969=9</formula>
    </cfRule>
    <cfRule type="expression" dxfId="470" priority="536">
      <formula>$A19:$A19969=8</formula>
    </cfRule>
    <cfRule type="expression" dxfId="469" priority="537">
      <formula>$A19:$A19969=6</formula>
    </cfRule>
    <cfRule type="expression" dxfId="468" priority="538">
      <formula>$A19:$A19969=4</formula>
    </cfRule>
    <cfRule type="expression" dxfId="467" priority="539">
      <formula>$A19:$A19969=2</formula>
    </cfRule>
    <cfRule type="expression" dxfId="466" priority="540">
      <formula>$A19:$A19969=0</formula>
    </cfRule>
  </conditionalFormatting>
  <conditionalFormatting sqref="AK20">
    <cfRule type="expression" dxfId="465" priority="509">
      <formula>$A20:$A18180=19</formula>
    </cfRule>
    <cfRule type="expression" dxfId="464" priority="510">
      <formula>$A20:$A18180=18</formula>
    </cfRule>
    <cfRule type="expression" dxfId="463" priority="511">
      <formula>$A20:$A18180=17</formula>
    </cfRule>
    <cfRule type="expression" dxfId="462" priority="512">
      <formula>$A20:$A18180=16</formula>
    </cfRule>
    <cfRule type="expression" dxfId="461" priority="513">
      <formula>$A20:$A18180=15</formula>
    </cfRule>
    <cfRule type="expression" dxfId="460" priority="514">
      <formula>$A20:$A18180=14</formula>
    </cfRule>
    <cfRule type="expression" dxfId="459" priority="515">
      <formula>$A20:$A18180=13</formula>
    </cfRule>
    <cfRule type="expression" dxfId="458" priority="516">
      <formula>$A20:$A18180=12</formula>
    </cfRule>
    <cfRule type="expression" dxfId="457" priority="517">
      <formula>$A20:$A18180=11</formula>
    </cfRule>
    <cfRule type="expression" dxfId="456" priority="518">
      <formula>$A20:$A18180=10</formula>
    </cfRule>
    <cfRule type="expression" dxfId="455" priority="519">
      <formula>$A20:$A18180=9</formula>
    </cfRule>
    <cfRule type="expression" dxfId="454" priority="520">
      <formula>$A20:$A18180=8</formula>
    </cfRule>
    <cfRule type="expression" dxfId="453" priority="521">
      <formula>$A20:$A18180=6</formula>
    </cfRule>
    <cfRule type="expression" dxfId="452" priority="522">
      <formula>$A20:$A18180=4</formula>
    </cfRule>
    <cfRule type="expression" dxfId="451" priority="523">
      <formula>$A20:$A18180=2</formula>
    </cfRule>
    <cfRule type="expression" dxfId="450" priority="524">
      <formula>$A20:$A18180=0</formula>
    </cfRule>
  </conditionalFormatting>
  <conditionalFormatting sqref="AL20">
    <cfRule type="expression" dxfId="449" priority="493">
      <formula>$A20:$A19970=19</formula>
    </cfRule>
    <cfRule type="expression" dxfId="448" priority="494">
      <formula>$A20:$A19970=18</formula>
    </cfRule>
    <cfRule type="expression" dxfId="447" priority="495">
      <formula>$A20:$A19970=17</formula>
    </cfRule>
    <cfRule type="expression" dxfId="446" priority="496">
      <formula>$A20:$A19970=16</formula>
    </cfRule>
    <cfRule type="expression" dxfId="445" priority="497">
      <formula>$A20:$A19970=15</formula>
    </cfRule>
    <cfRule type="expression" dxfId="444" priority="498">
      <formula>$A20:$A19970=14</formula>
    </cfRule>
    <cfRule type="expression" dxfId="443" priority="499">
      <formula>$A20:$A19970=13</formula>
    </cfRule>
    <cfRule type="expression" dxfId="442" priority="500">
      <formula>$A20:$A19970=12</formula>
    </cfRule>
    <cfRule type="expression" dxfId="441" priority="501">
      <formula>$A20:$A19970=11</formula>
    </cfRule>
    <cfRule type="expression" dxfId="440" priority="502">
      <formula>$A20:$A19970=10</formula>
    </cfRule>
    <cfRule type="expression" dxfId="439" priority="503">
      <formula>$A20:$A19970=9</formula>
    </cfRule>
    <cfRule type="expression" dxfId="438" priority="504">
      <formula>$A20:$A19970=8</formula>
    </cfRule>
    <cfRule type="expression" dxfId="437" priority="505">
      <formula>$A20:$A19970=6</formula>
    </cfRule>
    <cfRule type="expression" dxfId="436" priority="506">
      <formula>$A20:$A19970=4</formula>
    </cfRule>
    <cfRule type="expression" dxfId="435" priority="507">
      <formula>$A20:$A19970=2</formula>
    </cfRule>
    <cfRule type="expression" dxfId="434" priority="508">
      <formula>$A20:$A19970=0</formula>
    </cfRule>
  </conditionalFormatting>
  <conditionalFormatting sqref="AK21">
    <cfRule type="expression" dxfId="433" priority="477">
      <formula>$A21:$A18181=19</formula>
    </cfRule>
    <cfRule type="expression" dxfId="432" priority="478">
      <formula>$A21:$A18181=18</formula>
    </cfRule>
    <cfRule type="expression" dxfId="431" priority="479">
      <formula>$A21:$A18181=17</formula>
    </cfRule>
    <cfRule type="expression" dxfId="430" priority="480">
      <formula>$A21:$A18181=16</formula>
    </cfRule>
    <cfRule type="expression" dxfId="429" priority="481">
      <formula>$A21:$A18181=15</formula>
    </cfRule>
    <cfRule type="expression" dxfId="428" priority="482">
      <formula>$A21:$A18181=14</formula>
    </cfRule>
    <cfRule type="expression" dxfId="427" priority="483">
      <formula>$A21:$A18181=13</formula>
    </cfRule>
    <cfRule type="expression" dxfId="426" priority="484">
      <formula>$A21:$A18181=12</formula>
    </cfRule>
    <cfRule type="expression" dxfId="425" priority="485">
      <formula>$A21:$A18181=11</formula>
    </cfRule>
    <cfRule type="expression" dxfId="424" priority="486">
      <formula>$A21:$A18181=10</formula>
    </cfRule>
    <cfRule type="expression" dxfId="423" priority="487">
      <formula>$A21:$A18181=9</formula>
    </cfRule>
    <cfRule type="expression" dxfId="422" priority="488">
      <formula>$A21:$A18181=8</formula>
    </cfRule>
    <cfRule type="expression" dxfId="421" priority="489">
      <formula>$A21:$A18181=6</formula>
    </cfRule>
    <cfRule type="expression" dxfId="420" priority="490">
      <formula>$A21:$A18181=4</formula>
    </cfRule>
    <cfRule type="expression" dxfId="419" priority="491">
      <formula>$A21:$A18181=2</formula>
    </cfRule>
    <cfRule type="expression" dxfId="418" priority="492">
      <formula>$A21:$A18181=0</formula>
    </cfRule>
  </conditionalFormatting>
  <conditionalFormatting sqref="AL21">
    <cfRule type="expression" dxfId="417" priority="461">
      <formula>$A21:$A19971=19</formula>
    </cfRule>
    <cfRule type="expression" dxfId="416" priority="462">
      <formula>$A21:$A19971=18</formula>
    </cfRule>
    <cfRule type="expression" dxfId="415" priority="463">
      <formula>$A21:$A19971=17</formula>
    </cfRule>
    <cfRule type="expression" dxfId="414" priority="464">
      <formula>$A21:$A19971=16</formula>
    </cfRule>
    <cfRule type="expression" dxfId="413" priority="465">
      <formula>$A21:$A19971=15</formula>
    </cfRule>
    <cfRule type="expression" dxfId="412" priority="466">
      <formula>$A21:$A19971=14</formula>
    </cfRule>
    <cfRule type="expression" dxfId="411" priority="467">
      <formula>$A21:$A19971=13</formula>
    </cfRule>
    <cfRule type="expression" dxfId="410" priority="468">
      <formula>$A21:$A19971=12</formula>
    </cfRule>
    <cfRule type="expression" dxfId="409" priority="469">
      <formula>$A21:$A19971=11</formula>
    </cfRule>
    <cfRule type="expression" dxfId="408" priority="470">
      <formula>$A21:$A19971=10</formula>
    </cfRule>
    <cfRule type="expression" dxfId="407" priority="471">
      <formula>$A21:$A19971=9</formula>
    </cfRule>
    <cfRule type="expression" dxfId="406" priority="472">
      <formula>$A21:$A19971=8</formula>
    </cfRule>
    <cfRule type="expression" dxfId="405" priority="473">
      <formula>$A21:$A19971=6</formula>
    </cfRule>
    <cfRule type="expression" dxfId="404" priority="474">
      <formula>$A21:$A19971=4</formula>
    </cfRule>
    <cfRule type="expression" dxfId="403" priority="475">
      <formula>$A21:$A19971=2</formula>
    </cfRule>
    <cfRule type="expression" dxfId="402" priority="476">
      <formula>$A21:$A19971=0</formula>
    </cfRule>
  </conditionalFormatting>
  <conditionalFormatting sqref="AK22">
    <cfRule type="expression" dxfId="401" priority="445">
      <formula>$A22:$A18182=19</formula>
    </cfRule>
    <cfRule type="expression" dxfId="400" priority="446">
      <formula>$A22:$A18182=18</formula>
    </cfRule>
    <cfRule type="expression" dxfId="399" priority="447">
      <formula>$A22:$A18182=17</formula>
    </cfRule>
    <cfRule type="expression" dxfId="398" priority="448">
      <formula>$A22:$A18182=16</formula>
    </cfRule>
    <cfRule type="expression" dxfId="397" priority="449">
      <formula>$A22:$A18182=15</formula>
    </cfRule>
    <cfRule type="expression" dxfId="396" priority="450">
      <formula>$A22:$A18182=14</formula>
    </cfRule>
    <cfRule type="expression" dxfId="395" priority="451">
      <formula>$A22:$A18182=13</formula>
    </cfRule>
    <cfRule type="expression" dxfId="394" priority="452">
      <formula>$A22:$A18182=12</formula>
    </cfRule>
    <cfRule type="expression" dxfId="393" priority="453">
      <formula>$A22:$A18182=11</formula>
    </cfRule>
    <cfRule type="expression" dxfId="392" priority="454">
      <formula>$A22:$A18182=10</formula>
    </cfRule>
    <cfRule type="expression" dxfId="391" priority="455">
      <formula>$A22:$A18182=9</formula>
    </cfRule>
    <cfRule type="expression" dxfId="390" priority="456">
      <formula>$A22:$A18182=8</formula>
    </cfRule>
    <cfRule type="expression" dxfId="389" priority="457">
      <formula>$A22:$A18182=6</formula>
    </cfRule>
    <cfRule type="expression" dxfId="388" priority="458">
      <formula>$A22:$A18182=4</formula>
    </cfRule>
    <cfRule type="expression" dxfId="387" priority="459">
      <formula>$A22:$A18182=2</formula>
    </cfRule>
    <cfRule type="expression" dxfId="386" priority="460">
      <formula>$A22:$A18182=0</formula>
    </cfRule>
  </conditionalFormatting>
  <conditionalFormatting sqref="AL22">
    <cfRule type="expression" dxfId="385" priority="429">
      <formula>$A22:$A19972=19</formula>
    </cfRule>
    <cfRule type="expression" dxfId="384" priority="430">
      <formula>$A22:$A19972=18</formula>
    </cfRule>
    <cfRule type="expression" dxfId="383" priority="431">
      <formula>$A22:$A19972=17</formula>
    </cfRule>
    <cfRule type="expression" dxfId="382" priority="432">
      <formula>$A22:$A19972=16</formula>
    </cfRule>
    <cfRule type="expression" dxfId="381" priority="433">
      <formula>$A22:$A19972=15</formula>
    </cfRule>
    <cfRule type="expression" dxfId="380" priority="434">
      <formula>$A22:$A19972=14</formula>
    </cfRule>
    <cfRule type="expression" dxfId="379" priority="435">
      <formula>$A22:$A19972=13</formula>
    </cfRule>
    <cfRule type="expression" dxfId="378" priority="436">
      <formula>$A22:$A19972=12</formula>
    </cfRule>
    <cfRule type="expression" dxfId="377" priority="437">
      <formula>$A22:$A19972=11</formula>
    </cfRule>
    <cfRule type="expression" dxfId="376" priority="438">
      <formula>$A22:$A19972=10</formula>
    </cfRule>
    <cfRule type="expression" dxfId="375" priority="439">
      <formula>$A22:$A19972=9</formula>
    </cfRule>
    <cfRule type="expression" dxfId="374" priority="440">
      <formula>$A22:$A19972=8</formula>
    </cfRule>
    <cfRule type="expression" dxfId="373" priority="441">
      <formula>$A22:$A19972=6</formula>
    </cfRule>
    <cfRule type="expression" dxfId="372" priority="442">
      <formula>$A22:$A19972=4</formula>
    </cfRule>
    <cfRule type="expression" dxfId="371" priority="443">
      <formula>$A22:$A19972=2</formula>
    </cfRule>
    <cfRule type="expression" dxfId="370" priority="444">
      <formula>$A22:$A19972=0</formula>
    </cfRule>
  </conditionalFormatting>
  <conditionalFormatting sqref="AK23">
    <cfRule type="expression" dxfId="369" priority="413">
      <formula>$A23:$A18183=19</formula>
    </cfRule>
    <cfRule type="expression" dxfId="368" priority="414">
      <formula>$A23:$A18183=18</formula>
    </cfRule>
    <cfRule type="expression" dxfId="367" priority="415">
      <formula>$A23:$A18183=17</formula>
    </cfRule>
    <cfRule type="expression" dxfId="366" priority="416">
      <formula>$A23:$A18183=16</formula>
    </cfRule>
    <cfRule type="expression" dxfId="365" priority="417">
      <formula>$A23:$A18183=15</formula>
    </cfRule>
    <cfRule type="expression" dxfId="364" priority="418">
      <formula>$A23:$A18183=14</formula>
    </cfRule>
    <cfRule type="expression" dxfId="363" priority="419">
      <formula>$A23:$A18183=13</formula>
    </cfRule>
    <cfRule type="expression" dxfId="362" priority="420">
      <formula>$A23:$A18183=12</formula>
    </cfRule>
    <cfRule type="expression" dxfId="361" priority="421">
      <formula>$A23:$A18183=11</formula>
    </cfRule>
    <cfRule type="expression" dxfId="360" priority="422">
      <formula>$A23:$A18183=10</formula>
    </cfRule>
    <cfRule type="expression" dxfId="359" priority="423">
      <formula>$A23:$A18183=9</formula>
    </cfRule>
    <cfRule type="expression" dxfId="358" priority="424">
      <formula>$A23:$A18183=8</formula>
    </cfRule>
    <cfRule type="expression" dxfId="357" priority="425">
      <formula>$A23:$A18183=6</formula>
    </cfRule>
    <cfRule type="expression" dxfId="356" priority="426">
      <formula>$A23:$A18183=4</formula>
    </cfRule>
    <cfRule type="expression" dxfId="355" priority="427">
      <formula>$A23:$A18183=2</formula>
    </cfRule>
    <cfRule type="expression" dxfId="354" priority="428">
      <formula>$A23:$A18183=0</formula>
    </cfRule>
  </conditionalFormatting>
  <conditionalFormatting sqref="AL23">
    <cfRule type="expression" dxfId="353" priority="397">
      <formula>$A23:$A19973=19</formula>
    </cfRule>
    <cfRule type="expression" dxfId="352" priority="398">
      <formula>$A23:$A19973=18</formula>
    </cfRule>
    <cfRule type="expression" dxfId="351" priority="399">
      <formula>$A23:$A19973=17</formula>
    </cfRule>
    <cfRule type="expression" dxfId="350" priority="400">
      <formula>$A23:$A19973=16</formula>
    </cfRule>
    <cfRule type="expression" dxfId="349" priority="401">
      <formula>$A23:$A19973=15</formula>
    </cfRule>
    <cfRule type="expression" dxfId="348" priority="402">
      <formula>$A23:$A19973=14</formula>
    </cfRule>
    <cfRule type="expression" dxfId="347" priority="403">
      <formula>$A23:$A19973=13</formula>
    </cfRule>
    <cfRule type="expression" dxfId="346" priority="404">
      <formula>$A23:$A19973=12</formula>
    </cfRule>
    <cfRule type="expression" dxfId="345" priority="405">
      <formula>$A23:$A19973=11</formula>
    </cfRule>
    <cfRule type="expression" dxfId="344" priority="406">
      <formula>$A23:$A19973=10</formula>
    </cfRule>
    <cfRule type="expression" dxfId="343" priority="407">
      <formula>$A23:$A19973=9</formula>
    </cfRule>
    <cfRule type="expression" dxfId="342" priority="408">
      <formula>$A23:$A19973=8</formula>
    </cfRule>
    <cfRule type="expression" dxfId="341" priority="409">
      <formula>$A23:$A19973=6</formula>
    </cfRule>
    <cfRule type="expression" dxfId="340" priority="410">
      <formula>$A23:$A19973=4</formula>
    </cfRule>
    <cfRule type="expression" dxfId="339" priority="411">
      <formula>$A23:$A19973=2</formula>
    </cfRule>
    <cfRule type="expression" dxfId="338" priority="412">
      <formula>$A23:$A19973=0</formula>
    </cfRule>
  </conditionalFormatting>
  <conditionalFormatting sqref="AK24">
    <cfRule type="expression" dxfId="337" priority="381">
      <formula>$A24:$A18184=19</formula>
    </cfRule>
    <cfRule type="expression" dxfId="336" priority="382">
      <formula>$A24:$A18184=18</formula>
    </cfRule>
    <cfRule type="expression" dxfId="335" priority="383">
      <formula>$A24:$A18184=17</formula>
    </cfRule>
    <cfRule type="expression" dxfId="334" priority="384">
      <formula>$A24:$A18184=16</formula>
    </cfRule>
    <cfRule type="expression" dxfId="333" priority="385">
      <formula>$A24:$A18184=15</formula>
    </cfRule>
    <cfRule type="expression" dxfId="332" priority="386">
      <formula>$A24:$A18184=14</formula>
    </cfRule>
    <cfRule type="expression" dxfId="331" priority="387">
      <formula>$A24:$A18184=13</formula>
    </cfRule>
    <cfRule type="expression" dxfId="330" priority="388">
      <formula>$A24:$A18184=12</formula>
    </cfRule>
    <cfRule type="expression" dxfId="329" priority="389">
      <formula>$A24:$A18184=11</formula>
    </cfRule>
    <cfRule type="expression" dxfId="328" priority="390">
      <formula>$A24:$A18184=10</formula>
    </cfRule>
    <cfRule type="expression" dxfId="327" priority="391">
      <formula>$A24:$A18184=9</formula>
    </cfRule>
    <cfRule type="expression" dxfId="326" priority="392">
      <formula>$A24:$A18184=8</formula>
    </cfRule>
    <cfRule type="expression" dxfId="325" priority="393">
      <formula>$A24:$A18184=6</formula>
    </cfRule>
    <cfRule type="expression" dxfId="324" priority="394">
      <formula>$A24:$A18184=4</formula>
    </cfRule>
    <cfRule type="expression" dxfId="323" priority="395">
      <formula>$A24:$A18184=2</formula>
    </cfRule>
    <cfRule type="expression" dxfId="322" priority="396">
      <formula>$A24:$A18184=0</formula>
    </cfRule>
  </conditionalFormatting>
  <conditionalFormatting sqref="AL24">
    <cfRule type="expression" dxfId="321" priority="365">
      <formula>$A24:$A19974=19</formula>
    </cfRule>
    <cfRule type="expression" dxfId="320" priority="366">
      <formula>$A24:$A19974=18</formula>
    </cfRule>
    <cfRule type="expression" dxfId="319" priority="367">
      <formula>$A24:$A19974=17</formula>
    </cfRule>
    <cfRule type="expression" dxfId="318" priority="368">
      <formula>$A24:$A19974=16</formula>
    </cfRule>
    <cfRule type="expression" dxfId="317" priority="369">
      <formula>$A24:$A19974=15</formula>
    </cfRule>
    <cfRule type="expression" dxfId="316" priority="370">
      <formula>$A24:$A19974=14</formula>
    </cfRule>
    <cfRule type="expression" dxfId="315" priority="371">
      <formula>$A24:$A19974=13</formula>
    </cfRule>
    <cfRule type="expression" dxfId="314" priority="372">
      <formula>$A24:$A19974=12</formula>
    </cfRule>
    <cfRule type="expression" dxfId="313" priority="373">
      <formula>$A24:$A19974=11</formula>
    </cfRule>
    <cfRule type="expression" dxfId="312" priority="374">
      <formula>$A24:$A19974=10</formula>
    </cfRule>
    <cfRule type="expression" dxfId="311" priority="375">
      <formula>$A24:$A19974=9</formula>
    </cfRule>
    <cfRule type="expression" dxfId="310" priority="376">
      <formula>$A24:$A19974=8</formula>
    </cfRule>
    <cfRule type="expression" dxfId="309" priority="377">
      <formula>$A24:$A19974=6</formula>
    </cfRule>
    <cfRule type="expression" dxfId="308" priority="378">
      <formula>$A24:$A19974=4</formula>
    </cfRule>
    <cfRule type="expression" dxfId="307" priority="379">
      <formula>$A24:$A19974=2</formula>
    </cfRule>
    <cfRule type="expression" dxfId="306" priority="380">
      <formula>$A24:$A19974=0</formula>
    </cfRule>
  </conditionalFormatting>
  <conditionalFormatting sqref="AK25">
    <cfRule type="expression" dxfId="305" priority="349">
      <formula>$A25:$A18185=19</formula>
    </cfRule>
    <cfRule type="expression" dxfId="304" priority="350">
      <formula>$A25:$A18185=18</formula>
    </cfRule>
    <cfRule type="expression" dxfId="303" priority="351">
      <formula>$A25:$A18185=17</formula>
    </cfRule>
    <cfRule type="expression" dxfId="302" priority="352">
      <formula>$A25:$A18185=16</formula>
    </cfRule>
    <cfRule type="expression" dxfId="301" priority="353">
      <formula>$A25:$A18185=15</formula>
    </cfRule>
    <cfRule type="expression" dxfId="300" priority="354">
      <formula>$A25:$A18185=14</formula>
    </cfRule>
    <cfRule type="expression" dxfId="299" priority="355">
      <formula>$A25:$A18185=13</formula>
    </cfRule>
    <cfRule type="expression" dxfId="298" priority="356">
      <formula>$A25:$A18185=12</formula>
    </cfRule>
    <cfRule type="expression" dxfId="297" priority="357">
      <formula>$A25:$A18185=11</formula>
    </cfRule>
    <cfRule type="expression" dxfId="296" priority="358">
      <formula>$A25:$A18185=10</formula>
    </cfRule>
    <cfRule type="expression" dxfId="295" priority="359">
      <formula>$A25:$A18185=9</formula>
    </cfRule>
    <cfRule type="expression" dxfId="294" priority="360">
      <formula>$A25:$A18185=8</formula>
    </cfRule>
    <cfRule type="expression" dxfId="293" priority="361">
      <formula>$A25:$A18185=6</formula>
    </cfRule>
    <cfRule type="expression" dxfId="292" priority="362">
      <formula>$A25:$A18185=4</formula>
    </cfRule>
    <cfRule type="expression" dxfId="291" priority="363">
      <formula>$A25:$A18185=2</formula>
    </cfRule>
    <cfRule type="expression" dxfId="290" priority="364">
      <formula>$A25:$A18185=0</formula>
    </cfRule>
  </conditionalFormatting>
  <conditionalFormatting sqref="AL25">
    <cfRule type="expression" dxfId="289" priority="333">
      <formula>$A25:$A19975=19</formula>
    </cfRule>
    <cfRule type="expression" dxfId="288" priority="334">
      <formula>$A25:$A19975=18</formula>
    </cfRule>
    <cfRule type="expression" dxfId="287" priority="335">
      <formula>$A25:$A19975=17</formula>
    </cfRule>
    <cfRule type="expression" dxfId="286" priority="336">
      <formula>$A25:$A19975=16</formula>
    </cfRule>
    <cfRule type="expression" dxfId="285" priority="337">
      <formula>$A25:$A19975=15</formula>
    </cfRule>
    <cfRule type="expression" dxfId="284" priority="338">
      <formula>$A25:$A19975=14</formula>
    </cfRule>
    <cfRule type="expression" dxfId="283" priority="339">
      <formula>$A25:$A19975=13</formula>
    </cfRule>
    <cfRule type="expression" dxfId="282" priority="340">
      <formula>$A25:$A19975=12</formula>
    </cfRule>
    <cfRule type="expression" dxfId="281" priority="341">
      <formula>$A25:$A19975=11</formula>
    </cfRule>
    <cfRule type="expression" dxfId="280" priority="342">
      <formula>$A25:$A19975=10</formula>
    </cfRule>
    <cfRule type="expression" dxfId="279" priority="343">
      <formula>$A25:$A19975=9</formula>
    </cfRule>
    <cfRule type="expression" dxfId="278" priority="344">
      <formula>$A25:$A19975=8</formula>
    </cfRule>
    <cfRule type="expression" dxfId="277" priority="345">
      <formula>$A25:$A19975=6</formula>
    </cfRule>
    <cfRule type="expression" dxfId="276" priority="346">
      <formula>$A25:$A19975=4</formula>
    </cfRule>
    <cfRule type="expression" dxfId="275" priority="347">
      <formula>$A25:$A19975=2</formula>
    </cfRule>
    <cfRule type="expression" dxfId="274" priority="348">
      <formula>$A25:$A19975=0</formula>
    </cfRule>
  </conditionalFormatting>
  <conditionalFormatting sqref="AK26">
    <cfRule type="expression" dxfId="273" priority="317">
      <formula>$A26:$A18186=19</formula>
    </cfRule>
    <cfRule type="expression" dxfId="272" priority="318">
      <formula>$A26:$A18186=18</formula>
    </cfRule>
    <cfRule type="expression" dxfId="271" priority="319">
      <formula>$A26:$A18186=17</formula>
    </cfRule>
    <cfRule type="expression" dxfId="270" priority="320">
      <formula>$A26:$A18186=16</formula>
    </cfRule>
    <cfRule type="expression" dxfId="269" priority="321">
      <formula>$A26:$A18186=15</formula>
    </cfRule>
    <cfRule type="expression" dxfId="268" priority="322">
      <formula>$A26:$A18186=14</formula>
    </cfRule>
    <cfRule type="expression" dxfId="267" priority="323">
      <formula>$A26:$A18186=13</formula>
    </cfRule>
    <cfRule type="expression" dxfId="266" priority="324">
      <formula>$A26:$A18186=12</formula>
    </cfRule>
    <cfRule type="expression" dxfId="265" priority="325">
      <formula>$A26:$A18186=11</formula>
    </cfRule>
    <cfRule type="expression" dxfId="264" priority="326">
      <formula>$A26:$A18186=10</formula>
    </cfRule>
    <cfRule type="expression" dxfId="263" priority="327">
      <formula>$A26:$A18186=9</formula>
    </cfRule>
    <cfRule type="expression" dxfId="262" priority="328">
      <formula>$A26:$A18186=8</formula>
    </cfRule>
    <cfRule type="expression" dxfId="261" priority="329">
      <formula>$A26:$A18186=6</formula>
    </cfRule>
    <cfRule type="expression" dxfId="260" priority="330">
      <formula>$A26:$A18186=4</formula>
    </cfRule>
    <cfRule type="expression" dxfId="259" priority="331">
      <formula>$A26:$A18186=2</formula>
    </cfRule>
    <cfRule type="expression" dxfId="258" priority="332">
      <formula>$A26:$A18186=0</formula>
    </cfRule>
  </conditionalFormatting>
  <conditionalFormatting sqref="AL26">
    <cfRule type="expression" dxfId="257" priority="301">
      <formula>$A26:$A19976=19</formula>
    </cfRule>
    <cfRule type="expression" dxfId="256" priority="302">
      <formula>$A26:$A19976=18</formula>
    </cfRule>
    <cfRule type="expression" dxfId="255" priority="303">
      <formula>$A26:$A19976=17</formula>
    </cfRule>
    <cfRule type="expression" dxfId="254" priority="304">
      <formula>$A26:$A19976=16</formula>
    </cfRule>
    <cfRule type="expression" dxfId="253" priority="305">
      <formula>$A26:$A19976=15</formula>
    </cfRule>
    <cfRule type="expression" dxfId="252" priority="306">
      <formula>$A26:$A19976=14</formula>
    </cfRule>
    <cfRule type="expression" dxfId="251" priority="307">
      <formula>$A26:$A19976=13</formula>
    </cfRule>
    <cfRule type="expression" dxfId="250" priority="308">
      <formula>$A26:$A19976=12</formula>
    </cfRule>
    <cfRule type="expression" dxfId="249" priority="309">
      <formula>$A26:$A19976=11</formula>
    </cfRule>
    <cfRule type="expression" dxfId="248" priority="310">
      <formula>$A26:$A19976=10</formula>
    </cfRule>
    <cfRule type="expression" dxfId="247" priority="311">
      <formula>$A26:$A19976=9</formula>
    </cfRule>
    <cfRule type="expression" dxfId="246" priority="312">
      <formula>$A26:$A19976=8</formula>
    </cfRule>
    <cfRule type="expression" dxfId="245" priority="313">
      <formula>$A26:$A19976=6</formula>
    </cfRule>
    <cfRule type="expression" dxfId="244" priority="314">
      <formula>$A26:$A19976=4</formula>
    </cfRule>
    <cfRule type="expression" dxfId="243" priority="315">
      <formula>$A26:$A19976=2</formula>
    </cfRule>
    <cfRule type="expression" dxfId="242" priority="316">
      <formula>$A26:$A19976=0</formula>
    </cfRule>
  </conditionalFormatting>
  <conditionalFormatting sqref="BA15:BA26">
    <cfRule type="expression" dxfId="241" priority="285">
      <formula>$A15:$A19973=19</formula>
    </cfRule>
    <cfRule type="expression" dxfId="240" priority="286">
      <formula>$A15:$A19973=18</formula>
    </cfRule>
    <cfRule type="expression" dxfId="239" priority="287">
      <formula>$A15:$A19973=17</formula>
    </cfRule>
    <cfRule type="expression" dxfId="238" priority="288">
      <formula>$A15:$A19973=16</formula>
    </cfRule>
    <cfRule type="expression" dxfId="237" priority="289">
      <formula>$A15:$A19973=15</formula>
    </cfRule>
    <cfRule type="expression" dxfId="236" priority="290">
      <formula>$A15:$A19973=14</formula>
    </cfRule>
    <cfRule type="expression" dxfId="235" priority="291">
      <formula>$A15:$A19973=13</formula>
    </cfRule>
    <cfRule type="expression" dxfId="234" priority="292">
      <formula>$A15:$A19973=12</formula>
    </cfRule>
    <cfRule type="expression" dxfId="233" priority="293">
      <formula>$A15:$A19973=11</formula>
    </cfRule>
    <cfRule type="expression" dxfId="232" priority="294">
      <formula>$A15:$A19973=10</formula>
    </cfRule>
    <cfRule type="expression" dxfId="231" priority="295">
      <formula>$A15:$A19973=9</formula>
    </cfRule>
    <cfRule type="expression" dxfId="230" priority="296">
      <formula>$A15:$A19973=8</formula>
    </cfRule>
    <cfRule type="expression" dxfId="229" priority="297">
      <formula>$A15:$A19973=6</formula>
    </cfRule>
    <cfRule type="expression" dxfId="228" priority="298">
      <formula>$A15:$A19973=4</formula>
    </cfRule>
    <cfRule type="expression" dxfId="227" priority="299">
      <formula>$A15:$A19973=2</formula>
    </cfRule>
    <cfRule type="expression" dxfId="226" priority="300">
      <formula>$A15:$A19973=0</formula>
    </cfRule>
  </conditionalFormatting>
  <conditionalFormatting sqref="AO13">
    <cfRule type="expression" dxfId="225" priority="284">
      <formula>$AO13&lt;0</formula>
    </cfRule>
  </conditionalFormatting>
  <conditionalFormatting sqref="AQ17:AR26">
    <cfRule type="expression" dxfId="224" priority="216">
      <formula>$A17:$A19975=19</formula>
    </cfRule>
    <cfRule type="expression" dxfId="223" priority="217">
      <formula>$A17:$A19975=18</formula>
    </cfRule>
    <cfRule type="expression" dxfId="222" priority="218">
      <formula>$A17:$A19975=17</formula>
    </cfRule>
    <cfRule type="expression" dxfId="221" priority="219">
      <formula>$A17:$A19975=16</formula>
    </cfRule>
    <cfRule type="expression" dxfId="220" priority="220">
      <formula>$A17:$A19975=15</formula>
    </cfRule>
    <cfRule type="expression" dxfId="219" priority="221">
      <formula>$A17:$A19975=14</formula>
    </cfRule>
    <cfRule type="expression" dxfId="218" priority="222">
      <formula>$A17:$A19975=13</formula>
    </cfRule>
    <cfRule type="expression" dxfId="217" priority="223">
      <formula>$A17:$A19975=12</formula>
    </cfRule>
    <cfRule type="expression" dxfId="216" priority="224">
      <formula>$A17:$A19975=11</formula>
    </cfRule>
    <cfRule type="expression" dxfId="215" priority="225">
      <formula>$A17:$A19975=10</formula>
    </cfRule>
    <cfRule type="expression" dxfId="214" priority="226">
      <formula>$A17:$A19975=9</formula>
    </cfRule>
    <cfRule type="expression" dxfId="213" priority="227">
      <formula>$A17:$A19975=8</formula>
    </cfRule>
    <cfRule type="expression" dxfId="212" priority="228">
      <formula>$A17:$A19975=6</formula>
    </cfRule>
    <cfRule type="expression" dxfId="211" priority="229">
      <formula>$A17:$A19975=4</formula>
    </cfRule>
    <cfRule type="expression" dxfId="210" priority="230">
      <formula>$A17:$A19975=2</formula>
    </cfRule>
    <cfRule type="expression" dxfId="209" priority="231">
      <formula>$A17:$A19975=0</formula>
    </cfRule>
  </conditionalFormatting>
  <conditionalFormatting sqref="AU15:AV15">
    <cfRule type="expression" dxfId="208" priority="199">
      <formula>$A15:$A19973=19</formula>
    </cfRule>
    <cfRule type="expression" dxfId="207" priority="200">
      <formula>$A15:$A19973=18</formula>
    </cfRule>
    <cfRule type="expression" dxfId="206" priority="201">
      <formula>$A15:$A19973=17</formula>
    </cfRule>
    <cfRule type="expression" dxfId="205" priority="202">
      <formula>$A15:$A19973=16</formula>
    </cfRule>
    <cfRule type="expression" dxfId="204" priority="203">
      <formula>$A15:$A19973=15</formula>
    </cfRule>
    <cfRule type="expression" dxfId="203" priority="204">
      <formula>$A15:$A19973=14</formula>
    </cfRule>
    <cfRule type="expression" dxfId="202" priority="205">
      <formula>$A15:$A19973=13</formula>
    </cfRule>
    <cfRule type="expression" dxfId="201" priority="206">
      <formula>$A15:$A19973=12</formula>
    </cfRule>
    <cfRule type="expression" dxfId="200" priority="207">
      <formula>$A15:$A19973=11</formula>
    </cfRule>
    <cfRule type="expression" dxfId="199" priority="208">
      <formula>$A15:$A19973=10</formula>
    </cfRule>
    <cfRule type="expression" dxfId="198" priority="209">
      <formula>$A15:$A19973=9</formula>
    </cfRule>
    <cfRule type="expression" dxfId="197" priority="210">
      <formula>$A15:$A19973=8</formula>
    </cfRule>
    <cfRule type="expression" dxfId="196" priority="211">
      <formula>$A15:$A19973=6</formula>
    </cfRule>
    <cfRule type="expression" dxfId="195" priority="212">
      <formula>$A15:$A19973=4</formula>
    </cfRule>
    <cfRule type="expression" dxfId="194" priority="213">
      <formula>$A15:$A19973=2</formula>
    </cfRule>
    <cfRule type="expression" dxfId="193" priority="214">
      <formula>$A15:$A19973=0</formula>
    </cfRule>
  </conditionalFormatting>
  <conditionalFormatting sqref="AU17:AV26">
    <cfRule type="expression" dxfId="192" priority="182">
      <formula>$A17:$A19975=19</formula>
    </cfRule>
    <cfRule type="expression" dxfId="191" priority="183">
      <formula>$A17:$A19975=18</formula>
    </cfRule>
    <cfRule type="expression" dxfId="190" priority="184">
      <formula>$A17:$A19975=17</formula>
    </cfRule>
    <cfRule type="expression" dxfId="189" priority="185">
      <formula>$A17:$A19975=16</formula>
    </cfRule>
    <cfRule type="expression" dxfId="188" priority="186">
      <formula>$A17:$A19975=15</formula>
    </cfRule>
    <cfRule type="expression" dxfId="187" priority="187">
      <formula>$A17:$A19975=14</formula>
    </cfRule>
    <cfRule type="expression" dxfId="186" priority="188">
      <formula>$A17:$A19975=13</formula>
    </cfRule>
    <cfRule type="expression" dxfId="185" priority="189">
      <formula>$A17:$A19975=12</formula>
    </cfRule>
    <cfRule type="expression" dxfId="184" priority="190">
      <formula>$A17:$A19975=11</formula>
    </cfRule>
    <cfRule type="expression" dxfId="183" priority="191">
      <formula>$A17:$A19975=10</formula>
    </cfRule>
    <cfRule type="expression" dxfId="182" priority="192">
      <formula>$A17:$A19975=9</formula>
    </cfRule>
    <cfRule type="expression" dxfId="181" priority="193">
      <formula>$A17:$A19975=8</formula>
    </cfRule>
    <cfRule type="expression" dxfId="180" priority="194">
      <formula>$A17:$A19975=6</formula>
    </cfRule>
    <cfRule type="expression" dxfId="179" priority="195">
      <formula>$A17:$A19975=4</formula>
    </cfRule>
    <cfRule type="expression" dxfId="178" priority="196">
      <formula>$A17:$A19975=2</formula>
    </cfRule>
    <cfRule type="expression" dxfId="177" priority="197">
      <formula>$A17:$A19975=0</formula>
    </cfRule>
  </conditionalFormatting>
  <conditionalFormatting sqref="AY15:AZ15">
    <cfRule type="expression" dxfId="176" priority="165">
      <formula>$A15:$A19973=19</formula>
    </cfRule>
    <cfRule type="expression" dxfId="175" priority="166">
      <formula>$A15:$A19973=18</formula>
    </cfRule>
    <cfRule type="expression" dxfId="174" priority="167">
      <formula>$A15:$A19973=17</formula>
    </cfRule>
    <cfRule type="expression" dxfId="173" priority="168">
      <formula>$A15:$A19973=16</formula>
    </cfRule>
    <cfRule type="expression" dxfId="172" priority="169">
      <formula>$A15:$A19973=15</formula>
    </cfRule>
    <cfRule type="expression" dxfId="171" priority="170">
      <formula>$A15:$A19973=14</formula>
    </cfRule>
    <cfRule type="expression" dxfId="170" priority="171">
      <formula>$A15:$A19973=13</formula>
    </cfRule>
    <cfRule type="expression" dxfId="169" priority="172">
      <formula>$A15:$A19973=12</formula>
    </cfRule>
    <cfRule type="expression" dxfId="168" priority="173">
      <formula>$A15:$A19973=11</formula>
    </cfRule>
    <cfRule type="expression" dxfId="167" priority="174">
      <formula>$A15:$A19973=10</formula>
    </cfRule>
    <cfRule type="expression" dxfId="166" priority="175">
      <formula>$A15:$A19973=9</formula>
    </cfRule>
    <cfRule type="expression" dxfId="165" priority="176">
      <formula>$A15:$A19973=8</formula>
    </cfRule>
    <cfRule type="expression" dxfId="164" priority="177">
      <formula>$A15:$A19973=6</formula>
    </cfRule>
    <cfRule type="expression" dxfId="163" priority="178">
      <formula>$A15:$A19973=4</formula>
    </cfRule>
    <cfRule type="expression" dxfId="162" priority="179">
      <formula>$A15:$A19973=2</formula>
    </cfRule>
    <cfRule type="expression" dxfId="161" priority="180">
      <formula>$A15:$A19973=0</formula>
    </cfRule>
  </conditionalFormatting>
  <conditionalFormatting sqref="AY17:AZ26">
    <cfRule type="expression" dxfId="160" priority="148">
      <formula>$A17:$A19975=19</formula>
    </cfRule>
    <cfRule type="expression" dxfId="159" priority="149">
      <formula>$A17:$A19975=18</formula>
    </cfRule>
    <cfRule type="expression" dxfId="158" priority="150">
      <formula>$A17:$A19975=17</formula>
    </cfRule>
    <cfRule type="expression" dxfId="157" priority="151">
      <formula>$A17:$A19975=16</formula>
    </cfRule>
    <cfRule type="expression" dxfId="156" priority="152">
      <formula>$A17:$A19975=15</formula>
    </cfRule>
    <cfRule type="expression" dxfId="155" priority="153">
      <formula>$A17:$A19975=14</formula>
    </cfRule>
    <cfRule type="expression" dxfId="154" priority="154">
      <formula>$A17:$A19975=13</formula>
    </cfRule>
    <cfRule type="expression" dxfId="153" priority="155">
      <formula>$A17:$A19975=12</formula>
    </cfRule>
    <cfRule type="expression" dxfId="152" priority="156">
      <formula>$A17:$A19975=11</formula>
    </cfRule>
    <cfRule type="expression" dxfId="151" priority="157">
      <formula>$A17:$A19975=10</formula>
    </cfRule>
    <cfRule type="expression" dxfId="150" priority="158">
      <formula>$A17:$A19975=9</formula>
    </cfRule>
    <cfRule type="expression" dxfId="149" priority="159">
      <formula>$A17:$A19975=8</formula>
    </cfRule>
    <cfRule type="expression" dxfId="148" priority="160">
      <formula>$A17:$A19975=6</formula>
    </cfRule>
    <cfRule type="expression" dxfId="147" priority="161">
      <formula>$A17:$A19975=4</formula>
    </cfRule>
    <cfRule type="expression" dxfId="146" priority="162">
      <formula>$A17:$A19975=2</formula>
    </cfRule>
    <cfRule type="expression" dxfId="145" priority="163">
      <formula>$A17:$A19975=0</formula>
    </cfRule>
  </conditionalFormatting>
  <conditionalFormatting sqref="BC15:BD15">
    <cfRule type="expression" dxfId="144" priority="131">
      <formula>$A15:$A19973=19</formula>
    </cfRule>
    <cfRule type="expression" dxfId="143" priority="132">
      <formula>$A15:$A19973=18</formula>
    </cfRule>
    <cfRule type="expression" dxfId="142" priority="133">
      <formula>$A15:$A19973=17</formula>
    </cfRule>
    <cfRule type="expression" dxfId="141" priority="134">
      <formula>$A15:$A19973=16</formula>
    </cfRule>
    <cfRule type="expression" dxfId="140" priority="135">
      <formula>$A15:$A19973=15</formula>
    </cfRule>
    <cfRule type="expression" dxfId="139" priority="136">
      <formula>$A15:$A19973=14</formula>
    </cfRule>
    <cfRule type="expression" dxfId="138" priority="137">
      <formula>$A15:$A19973=13</formula>
    </cfRule>
    <cfRule type="expression" dxfId="137" priority="138">
      <formula>$A15:$A19973=12</formula>
    </cfRule>
    <cfRule type="expression" dxfId="136" priority="139">
      <formula>$A15:$A19973=11</formula>
    </cfRule>
    <cfRule type="expression" dxfId="135" priority="140">
      <formula>$A15:$A19973=10</formula>
    </cfRule>
    <cfRule type="expression" dxfId="134" priority="141">
      <formula>$A15:$A19973=9</formula>
    </cfRule>
    <cfRule type="expression" dxfId="133" priority="142">
      <formula>$A15:$A19973=8</formula>
    </cfRule>
    <cfRule type="expression" dxfId="132" priority="143">
      <formula>$A15:$A19973=6</formula>
    </cfRule>
    <cfRule type="expression" dxfId="131" priority="144">
      <formula>$A15:$A19973=4</formula>
    </cfRule>
    <cfRule type="expression" dxfId="130" priority="145">
      <formula>$A15:$A19973=2</formula>
    </cfRule>
    <cfRule type="expression" dxfId="129" priority="146">
      <formula>$A15:$A19973=0</formula>
    </cfRule>
  </conditionalFormatting>
  <conditionalFormatting sqref="BC17:BD26">
    <cfRule type="expression" dxfId="128" priority="114">
      <formula>$A17:$A19975=19</formula>
    </cfRule>
    <cfRule type="expression" dxfId="127" priority="115">
      <formula>$A17:$A19975=18</formula>
    </cfRule>
    <cfRule type="expression" dxfId="126" priority="116">
      <formula>$A17:$A19975=17</formula>
    </cfRule>
    <cfRule type="expression" dxfId="125" priority="117">
      <formula>$A17:$A19975=16</formula>
    </cfRule>
    <cfRule type="expression" dxfId="124" priority="118">
      <formula>$A17:$A19975=15</formula>
    </cfRule>
    <cfRule type="expression" dxfId="123" priority="119">
      <formula>$A17:$A19975=14</formula>
    </cfRule>
    <cfRule type="expression" dxfId="122" priority="120">
      <formula>$A17:$A19975=13</formula>
    </cfRule>
    <cfRule type="expression" dxfId="121" priority="121">
      <formula>$A17:$A19975=12</formula>
    </cfRule>
    <cfRule type="expression" dxfId="120" priority="122">
      <formula>$A17:$A19975=11</formula>
    </cfRule>
    <cfRule type="expression" dxfId="119" priority="123">
      <formula>$A17:$A19975=10</formula>
    </cfRule>
    <cfRule type="expression" dxfId="118" priority="124">
      <formula>$A17:$A19975=9</formula>
    </cfRule>
    <cfRule type="expression" dxfId="117" priority="125">
      <formula>$A17:$A19975=8</formula>
    </cfRule>
    <cfRule type="expression" dxfId="116" priority="126">
      <formula>$A17:$A19975=6</formula>
    </cfRule>
    <cfRule type="expression" dxfId="115" priority="127">
      <formula>$A17:$A19975=4</formula>
    </cfRule>
    <cfRule type="expression" dxfId="114" priority="128">
      <formula>$A17:$A19975=2</formula>
    </cfRule>
    <cfRule type="expression" dxfId="113" priority="129">
      <formula>$A17:$A19975=0</formula>
    </cfRule>
  </conditionalFormatting>
  <conditionalFormatting sqref="AB17:AI17">
    <cfRule type="expression" dxfId="112" priority="97">
      <formula>$A17:$A18177=19</formula>
    </cfRule>
    <cfRule type="expression" dxfId="111" priority="98">
      <formula>$A17:$A18177=18</formula>
    </cfRule>
    <cfRule type="expression" dxfId="110" priority="99">
      <formula>$A17:$A18177=17</formula>
    </cfRule>
    <cfRule type="expression" dxfId="109" priority="100">
      <formula>$A17:$A18177=16</formula>
    </cfRule>
    <cfRule type="expression" dxfId="108" priority="101">
      <formula>$A17:$A18177=15</formula>
    </cfRule>
    <cfRule type="expression" dxfId="107" priority="102">
      <formula>$A17:$A18177=14</formula>
    </cfRule>
    <cfRule type="expression" dxfId="106" priority="103">
      <formula>$A17:$A18177=13</formula>
    </cfRule>
    <cfRule type="expression" dxfId="105" priority="104">
      <formula>$A17:$A18177=12</formula>
    </cfRule>
    <cfRule type="expression" dxfId="104" priority="105">
      <formula>$A17:$A18177=11</formula>
    </cfRule>
    <cfRule type="expression" dxfId="103" priority="106">
      <formula>$A17:$A18177=10</formula>
    </cfRule>
    <cfRule type="expression" dxfId="102" priority="107">
      <formula>$A17:$A18177=9</formula>
    </cfRule>
    <cfRule type="expression" dxfId="101" priority="108">
      <formula>$A17:$A18177=8</formula>
    </cfRule>
    <cfRule type="expression" dxfId="100" priority="109">
      <formula>$A17:$A18177=6</formula>
    </cfRule>
    <cfRule type="expression" dxfId="99" priority="110">
      <formula>$A17:$A18177=4</formula>
    </cfRule>
    <cfRule type="expression" dxfId="98" priority="111">
      <formula>$A17:$A18177=2</formula>
    </cfRule>
    <cfRule type="expression" dxfId="97" priority="112">
      <formula>$A17:$A18177=0</formula>
    </cfRule>
  </conditionalFormatting>
  <conditionalFormatting sqref="AB18:AI26">
    <cfRule type="expression" dxfId="96" priority="81">
      <formula>$A18:$A18178=19</formula>
    </cfRule>
    <cfRule type="expression" dxfId="95" priority="82">
      <formula>$A18:$A18178=18</formula>
    </cfRule>
    <cfRule type="expression" dxfId="94" priority="83">
      <formula>$A18:$A18178=17</formula>
    </cfRule>
    <cfRule type="expression" dxfId="93" priority="84">
      <formula>$A18:$A18178=16</formula>
    </cfRule>
    <cfRule type="expression" dxfId="92" priority="85">
      <formula>$A18:$A18178=15</formula>
    </cfRule>
    <cfRule type="expression" dxfId="91" priority="86">
      <formula>$A18:$A18178=14</formula>
    </cfRule>
    <cfRule type="expression" dxfId="90" priority="87">
      <formula>$A18:$A18178=13</formula>
    </cfRule>
    <cfRule type="expression" dxfId="89" priority="88">
      <formula>$A18:$A18178=12</formula>
    </cfRule>
    <cfRule type="expression" dxfId="88" priority="89">
      <formula>$A18:$A18178=11</formula>
    </cfRule>
    <cfRule type="expression" dxfId="87" priority="90">
      <formula>$A18:$A18178=10</formula>
    </cfRule>
    <cfRule type="expression" dxfId="86" priority="91">
      <formula>$A18:$A18178=9</formula>
    </cfRule>
    <cfRule type="expression" dxfId="85" priority="92">
      <formula>$A18:$A18178=8</formula>
    </cfRule>
    <cfRule type="expression" dxfId="84" priority="93">
      <formula>$A18:$A18178=6</formula>
    </cfRule>
    <cfRule type="expression" dxfId="83" priority="94">
      <formula>$A18:$A18178=4</formula>
    </cfRule>
    <cfRule type="expression" dxfId="82" priority="95">
      <formula>$A18:$A18178=2</formula>
    </cfRule>
    <cfRule type="expression" dxfId="81" priority="96">
      <formula>$A18:$A18178=0</formula>
    </cfRule>
  </conditionalFormatting>
  <conditionalFormatting sqref="AJ17:AJ26">
    <cfRule type="expression" dxfId="80" priority="65">
      <formula>$A17:$A18177=19</formula>
    </cfRule>
    <cfRule type="expression" dxfId="79" priority="66">
      <formula>$A17:$A18177=18</formula>
    </cfRule>
    <cfRule type="expression" dxfId="78" priority="67">
      <formula>$A17:$A18177=17</formula>
    </cfRule>
    <cfRule type="expression" dxfId="77" priority="68">
      <formula>$A17:$A18177=16</formula>
    </cfRule>
    <cfRule type="expression" dxfId="76" priority="69">
      <formula>$A17:$A18177=15</formula>
    </cfRule>
    <cfRule type="expression" dxfId="75" priority="70">
      <formula>$A17:$A18177=14</formula>
    </cfRule>
    <cfRule type="expression" dxfId="74" priority="71">
      <formula>$A17:$A18177=13</formula>
    </cfRule>
    <cfRule type="expression" dxfId="73" priority="72">
      <formula>$A17:$A18177=12</formula>
    </cfRule>
    <cfRule type="expression" dxfId="72" priority="73">
      <formula>$A17:$A18177=11</formula>
    </cfRule>
    <cfRule type="expression" dxfId="71" priority="74">
      <formula>$A17:$A18177=10</formula>
    </cfRule>
    <cfRule type="expression" dxfId="70" priority="75">
      <formula>$A17:$A18177=9</formula>
    </cfRule>
    <cfRule type="expression" dxfId="69" priority="76">
      <formula>$A17:$A18177=8</formula>
    </cfRule>
    <cfRule type="expression" dxfId="68" priority="77">
      <formula>$A17:$A18177=6</formula>
    </cfRule>
    <cfRule type="expression" dxfId="67" priority="78">
      <formula>$A17:$A18177=4</formula>
    </cfRule>
    <cfRule type="expression" dxfId="66" priority="79">
      <formula>$A17:$A18177=2</formula>
    </cfRule>
    <cfRule type="expression" dxfId="65" priority="80">
      <formula>$A17:$A18177=0</formula>
    </cfRule>
  </conditionalFormatting>
  <conditionalFormatting sqref="AB14:AI14">
    <cfRule type="expression" dxfId="64" priority="33">
      <formula>$A14:$A18170=19</formula>
    </cfRule>
    <cfRule type="expression" dxfId="63" priority="34">
      <formula>$A14:$A18170=18</formula>
    </cfRule>
    <cfRule type="expression" dxfId="62" priority="35">
      <formula>$A14:$A18170=17</formula>
    </cfRule>
    <cfRule type="expression" dxfId="61" priority="36">
      <formula>$A14:$A18170=16</formula>
    </cfRule>
    <cfRule type="expression" dxfId="60" priority="37">
      <formula>$A14:$A18170=15</formula>
    </cfRule>
    <cfRule type="expression" dxfId="59" priority="38">
      <formula>$A14:$A18170=14</formula>
    </cfRule>
    <cfRule type="expression" dxfId="58" priority="39">
      <formula>$A14:$A18170=13</formula>
    </cfRule>
    <cfRule type="expression" dxfId="57" priority="40">
      <formula>$A14:$A18170=12</formula>
    </cfRule>
    <cfRule type="expression" dxfId="56" priority="41">
      <formula>$A14:$A18170=11</formula>
    </cfRule>
    <cfRule type="expression" dxfId="55" priority="42">
      <formula>$A14:$A18170=10</formula>
    </cfRule>
    <cfRule type="expression" dxfId="54" priority="43">
      <formula>$A14:$A18170=9</formula>
    </cfRule>
    <cfRule type="expression" dxfId="53" priority="44">
      <formula>$A14:$A18170=8</formula>
    </cfRule>
    <cfRule type="expression" dxfId="52" priority="45">
      <formula>$A14:$A18170=6</formula>
    </cfRule>
    <cfRule type="expression" dxfId="51" priority="46">
      <formula>$A14:$A18170=4</formula>
    </cfRule>
    <cfRule type="expression" dxfId="50" priority="47">
      <formula>$A14:$A18170=2</formula>
    </cfRule>
    <cfRule type="expression" dxfId="49" priority="48">
      <formula>$A14:$A18170=0</formula>
    </cfRule>
  </conditionalFormatting>
  <conditionalFormatting sqref="AB13:AI13">
    <cfRule type="expression" dxfId="48" priority="49">
      <formula>$A13:$A16047=19</formula>
    </cfRule>
    <cfRule type="expression" dxfId="47" priority="50">
      <formula>$A13:$A16047=18</formula>
    </cfRule>
    <cfRule type="expression" dxfId="46" priority="51">
      <formula>$A13:$A16047=17</formula>
    </cfRule>
    <cfRule type="expression" dxfId="45" priority="52">
      <formula>$A13:$A16047=16</formula>
    </cfRule>
    <cfRule type="expression" dxfId="44" priority="53">
      <formula>$A13:$A16047=15</formula>
    </cfRule>
    <cfRule type="expression" dxfId="43" priority="54">
      <formula>$A13:$A16047=14</formula>
    </cfRule>
    <cfRule type="expression" dxfId="42" priority="55">
      <formula>$A13:$A16047=13</formula>
    </cfRule>
    <cfRule type="expression" dxfId="41" priority="56">
      <formula>$A13:$A16047=12</formula>
    </cfRule>
    <cfRule type="expression" dxfId="40" priority="57">
      <formula>$A13:$A16047=11</formula>
    </cfRule>
    <cfRule type="expression" dxfId="39" priority="58">
      <formula>$A13:$A16047=10</formula>
    </cfRule>
    <cfRule type="expression" dxfId="38" priority="59">
      <formula>$A13:$A16047=9</formula>
    </cfRule>
    <cfRule type="expression" dxfId="37" priority="60">
      <formula>$A13:$A16047=8</formula>
    </cfRule>
    <cfRule type="expression" dxfId="36" priority="61">
      <formula>$A13:$A16047=6</formula>
    </cfRule>
    <cfRule type="expression" dxfId="35" priority="62">
      <formula>$A13:$A16047=4</formula>
    </cfRule>
    <cfRule type="expression" dxfId="34" priority="63">
      <formula>$A13:$A16047=2</formula>
    </cfRule>
    <cfRule type="expression" dxfId="33" priority="64">
      <formula>$A13:$A16047=0</formula>
    </cfRule>
  </conditionalFormatting>
  <conditionalFormatting sqref="AT17:AT26">
    <cfRule type="expression" dxfId="32" priority="17">
      <formula>$A17:$A19975=19</formula>
    </cfRule>
    <cfRule type="expression" dxfId="31" priority="18">
      <formula>$A17:$A19975=18</formula>
    </cfRule>
    <cfRule type="expression" dxfId="30" priority="19">
      <formula>$A17:$A19975=17</formula>
    </cfRule>
    <cfRule type="expression" dxfId="29" priority="20">
      <formula>$A17:$A19975=16</formula>
    </cfRule>
    <cfRule type="expression" dxfId="28" priority="21">
      <formula>$A17:$A19975=15</formula>
    </cfRule>
    <cfRule type="expression" dxfId="27" priority="22">
      <formula>$A17:$A19975=14</formula>
    </cfRule>
    <cfRule type="expression" dxfId="26" priority="23">
      <formula>$A17:$A19975=13</formula>
    </cfRule>
    <cfRule type="expression" dxfId="25" priority="24">
      <formula>$A17:$A19975=12</formula>
    </cfRule>
    <cfRule type="expression" dxfId="24" priority="25">
      <formula>$A17:$A19975=11</formula>
    </cfRule>
    <cfRule type="expression" dxfId="23" priority="26">
      <formula>$A17:$A19975=10</formula>
    </cfRule>
    <cfRule type="expression" dxfId="22" priority="27">
      <formula>$A17:$A19975=9</formula>
    </cfRule>
    <cfRule type="expression" dxfId="21" priority="28">
      <formula>$A17:$A19975=8</formula>
    </cfRule>
    <cfRule type="expression" dxfId="20" priority="29">
      <formula>$A17:$A19975=6</formula>
    </cfRule>
    <cfRule type="expression" dxfId="19" priority="30">
      <formula>$A17:$A19975=4</formula>
    </cfRule>
    <cfRule type="expression" dxfId="18" priority="31">
      <formula>$A17:$A19975=2</formula>
    </cfRule>
    <cfRule type="expression" dxfId="17" priority="32">
      <formula>$A17:$A19975=0</formula>
    </cfRule>
  </conditionalFormatting>
  <conditionalFormatting sqref="AX17:AX26">
    <cfRule type="expression" dxfId="16" priority="1">
      <formula>$A17:$A19975=19</formula>
    </cfRule>
    <cfRule type="expression" dxfId="15" priority="2">
      <formula>$A17:$A19975=18</formula>
    </cfRule>
    <cfRule type="expression" dxfId="14" priority="3">
      <formula>$A17:$A19975=17</formula>
    </cfRule>
    <cfRule type="expression" dxfId="13" priority="4">
      <formula>$A17:$A19975=16</formula>
    </cfRule>
    <cfRule type="expression" dxfId="12" priority="5">
      <formula>$A17:$A19975=15</formula>
    </cfRule>
    <cfRule type="expression" dxfId="11" priority="6">
      <formula>$A17:$A19975=14</formula>
    </cfRule>
    <cfRule type="expression" dxfId="10" priority="7">
      <formula>$A17:$A19975=13</formula>
    </cfRule>
    <cfRule type="expression" dxfId="9" priority="8">
      <formula>$A17:$A19975=12</formula>
    </cfRule>
    <cfRule type="expression" dxfId="8" priority="9">
      <formula>$A17:$A19975=11</formula>
    </cfRule>
    <cfRule type="expression" dxfId="7" priority="10">
      <formula>$A17:$A19975=10</formula>
    </cfRule>
    <cfRule type="expression" dxfId="6" priority="11">
      <formula>$A17:$A19975=9</formula>
    </cfRule>
    <cfRule type="expression" dxfId="5" priority="12">
      <formula>$A17:$A19975=8</formula>
    </cfRule>
    <cfRule type="expression" dxfId="4" priority="13">
      <formula>$A17:$A19975=6</formula>
    </cfRule>
    <cfRule type="expression" dxfId="3" priority="14">
      <formula>$A17:$A19975=4</formula>
    </cfRule>
    <cfRule type="expression" dxfId="2" priority="15">
      <formula>$A17:$A19975=2</formula>
    </cfRule>
    <cfRule type="expression" dxfId="1" priority="16">
      <formula>$A17:$A19975=0</formula>
    </cfRule>
  </conditionalFormatting>
  <conditionalFormatting sqref="AQ15:AR15 AQ17:AR26 AU15:AV15 AU17:AV26 AY15:AZ15 AY17:AZ26 BC15:BD15 BC17:BD26">
    <cfRule type="expression" dxfId="0" priority="9642">
      <formula>AND(AQ15&lt;$D$2)</formula>
    </cfRule>
  </conditionalFormatting>
  <pageMargins left="0.25" right="0.25" top="0.75" bottom="0.75" header="0.3" footer="0.3"/>
  <pageSetup paperSize="8" scale="2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3"/>
  <sheetViews>
    <sheetView workbookViewId="0">
      <selection activeCell="A2" sqref="A2:A53"/>
    </sheetView>
  </sheetViews>
  <sheetFormatPr defaultRowHeight="15"/>
  <cols>
    <col min="1" max="1" width="29.7109375" bestFit="1" customWidth="1"/>
  </cols>
  <sheetData>
    <row r="1" spans="1:1">
      <c r="A1" t="s">
        <v>157</v>
      </c>
    </row>
    <row r="2" spans="1:1">
      <c r="A2" s="108">
        <v>44353</v>
      </c>
    </row>
    <row r="3" spans="1:1">
      <c r="A3" s="108">
        <v>44360</v>
      </c>
    </row>
    <row r="4" spans="1:1">
      <c r="A4" s="108">
        <v>44367</v>
      </c>
    </row>
    <row r="5" spans="1:1">
      <c r="A5" s="108">
        <v>44374</v>
      </c>
    </row>
    <row r="6" spans="1:1">
      <c r="A6" s="108">
        <v>44381</v>
      </c>
    </row>
    <row r="7" spans="1:1">
      <c r="A7" s="108">
        <v>44388</v>
      </c>
    </row>
    <row r="8" spans="1:1">
      <c r="A8" s="108">
        <v>44395</v>
      </c>
    </row>
    <row r="9" spans="1:1">
      <c r="A9" s="108">
        <v>44402</v>
      </c>
    </row>
    <row r="10" spans="1:1">
      <c r="A10" s="108">
        <v>44409</v>
      </c>
    </row>
    <row r="11" spans="1:1">
      <c r="A11" s="108">
        <v>44416</v>
      </c>
    </row>
    <row r="12" spans="1:1">
      <c r="A12" s="108">
        <v>44423</v>
      </c>
    </row>
    <row r="13" spans="1:1">
      <c r="A13" s="108">
        <v>44430</v>
      </c>
    </row>
    <row r="14" spans="1:1">
      <c r="A14" s="108">
        <v>44437</v>
      </c>
    </row>
    <row r="15" spans="1:1">
      <c r="A15" s="108">
        <v>44444</v>
      </c>
    </row>
    <row r="16" spans="1:1">
      <c r="A16" s="108">
        <v>44451</v>
      </c>
    </row>
    <row r="17" spans="1:1">
      <c r="A17" s="108">
        <v>44458</v>
      </c>
    </row>
    <row r="18" spans="1:1">
      <c r="A18" s="108">
        <v>44465</v>
      </c>
    </row>
    <row r="19" spans="1:1">
      <c r="A19" s="108">
        <v>44472</v>
      </c>
    </row>
    <row r="20" spans="1:1">
      <c r="A20" s="108">
        <v>44479</v>
      </c>
    </row>
    <row r="21" spans="1:1">
      <c r="A21" s="108">
        <v>44486</v>
      </c>
    </row>
    <row r="22" spans="1:1">
      <c r="A22" s="108">
        <v>44493</v>
      </c>
    </row>
    <row r="23" spans="1:1">
      <c r="A23" s="108">
        <v>44500</v>
      </c>
    </row>
    <row r="24" spans="1:1">
      <c r="A24" s="108">
        <v>44507</v>
      </c>
    </row>
    <row r="25" spans="1:1">
      <c r="A25" s="108">
        <v>44514</v>
      </c>
    </row>
    <row r="26" spans="1:1">
      <c r="A26" s="108">
        <v>44521</v>
      </c>
    </row>
    <row r="27" spans="1:1">
      <c r="A27" s="108">
        <v>44528</v>
      </c>
    </row>
    <row r="28" spans="1:1">
      <c r="A28" s="108">
        <v>44535</v>
      </c>
    </row>
    <row r="29" spans="1:1">
      <c r="A29" s="108">
        <v>44542</v>
      </c>
    </row>
    <row r="30" spans="1:1">
      <c r="A30" s="108">
        <v>44549</v>
      </c>
    </row>
    <row r="31" spans="1:1">
      <c r="A31" s="108">
        <v>44556</v>
      </c>
    </row>
    <row r="32" spans="1:1">
      <c r="A32" s="108">
        <v>44563</v>
      </c>
    </row>
    <row r="33" spans="1:1">
      <c r="A33" s="108">
        <v>44570</v>
      </c>
    </row>
    <row r="34" spans="1:1">
      <c r="A34" s="108">
        <v>44577</v>
      </c>
    </row>
    <row r="35" spans="1:1">
      <c r="A35" s="108">
        <v>44584</v>
      </c>
    </row>
    <row r="36" spans="1:1">
      <c r="A36" s="108">
        <v>44591</v>
      </c>
    </row>
    <row r="37" spans="1:1">
      <c r="A37" s="108">
        <v>44598</v>
      </c>
    </row>
    <row r="38" spans="1:1">
      <c r="A38" s="108">
        <v>44605</v>
      </c>
    </row>
    <row r="39" spans="1:1">
      <c r="A39" s="108">
        <v>44612</v>
      </c>
    </row>
    <row r="40" spans="1:1">
      <c r="A40" s="108">
        <v>44619</v>
      </c>
    </row>
    <row r="41" spans="1:1">
      <c r="A41" s="108">
        <v>44626</v>
      </c>
    </row>
    <row r="42" spans="1:1">
      <c r="A42" s="108">
        <v>44633</v>
      </c>
    </row>
    <row r="43" spans="1:1">
      <c r="A43" s="108">
        <v>44640</v>
      </c>
    </row>
    <row r="44" spans="1:1">
      <c r="A44" s="108">
        <v>44647</v>
      </c>
    </row>
    <row r="45" spans="1:1">
      <c r="A45" s="108">
        <v>44654</v>
      </c>
    </row>
    <row r="46" spans="1:1">
      <c r="A46" s="108">
        <v>44661</v>
      </c>
    </row>
    <row r="47" spans="1:1">
      <c r="A47" s="108">
        <v>44668</v>
      </c>
    </row>
    <row r="48" spans="1:1">
      <c r="A48" s="108">
        <v>44675</v>
      </c>
    </row>
    <row r="49" spans="1:1">
      <c r="A49" s="108">
        <v>44682</v>
      </c>
    </row>
    <row r="50" spans="1:1">
      <c r="A50" s="108">
        <v>44689</v>
      </c>
    </row>
    <row r="51" spans="1:1">
      <c r="A51" s="108">
        <v>44696</v>
      </c>
    </row>
    <row r="52" spans="1:1">
      <c r="A52" s="108">
        <v>44703</v>
      </c>
    </row>
    <row r="53" spans="1:1">
      <c r="A53" s="108">
        <v>44710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S-кривая - ПД</vt:lpstr>
      <vt:lpstr>Наше предложение по ПД</vt:lpstr>
      <vt:lpstr>S-кривая - РД</vt:lpstr>
      <vt:lpstr>Наше предложение по РД </vt:lpstr>
      <vt:lpstr>Списки</vt:lpstr>
      <vt:lpstr>'Наше предложение по ПД'!Область_печати</vt:lpstr>
      <vt:lpstr>'Наше предложение по РД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2021-09-13T08:43:37Z</dcterms:modified>
</cp:coreProperties>
</file>